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e.kacorri\AppData\Local\Microsoft\Windows\Temporary Internet Files\Content.Outlook\YE06KYFS\"/>
    </mc:Choice>
  </mc:AlternateContent>
  <bookViews>
    <workbookView xWindow="0" yWindow="0" windowWidth="28770" windowHeight="119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5" i="1" l="1"/>
  <c r="H15" i="1"/>
  <c r="G14" i="1"/>
  <c r="F14" i="1"/>
  <c r="H14" i="1" s="1"/>
  <c r="G13" i="1"/>
  <c r="F13" i="1"/>
  <c r="G12" i="1"/>
  <c r="H12" i="1" s="1"/>
  <c r="F12" i="1"/>
  <c r="G11" i="1"/>
  <c r="F11" i="1"/>
  <c r="H11" i="1" s="1"/>
  <c r="G10" i="1"/>
  <c r="F10" i="1"/>
  <c r="H10" i="1" s="1"/>
  <c r="G9" i="1"/>
  <c r="F9" i="1"/>
  <c r="G8" i="1"/>
  <c r="G47" i="1" s="1"/>
  <c r="F8" i="1"/>
  <c r="F47" i="1" s="1"/>
  <c r="H7" i="1"/>
  <c r="G7" i="1"/>
  <c r="F7" i="1"/>
  <c r="H47" i="1" l="1"/>
</calcChain>
</file>

<file path=xl/comments1.xml><?xml version="1.0" encoding="utf-8"?>
<comments xmlns="http://schemas.openxmlformats.org/spreadsheetml/2006/main">
  <authors>
    <author>Lindita Bajraktari</author>
  </authors>
  <commentList>
    <comment ref="H7" authorId="0" shapeId="0">
      <text>
        <r>
          <rPr>
            <b/>
            <sz val="9"/>
            <color indexed="81"/>
            <rFont val="Tahoma"/>
            <family val="2"/>
            <charset val="238"/>
          </rPr>
          <t>Lindita Bajraktari:</t>
        </r>
        <r>
          <rPr>
            <sz val="9"/>
            <color indexed="81"/>
            <rFont val="Tahoma"/>
            <family val="2"/>
            <charset val="238"/>
          </rPr>
          <t xml:space="preserve">
nje page korrik 2020</t>
        </r>
      </text>
    </comment>
    <comment ref="H11" authorId="0" shapeId="0">
      <text>
        <r>
          <rPr>
            <b/>
            <sz val="9"/>
            <color indexed="81"/>
            <rFont val="Tahoma"/>
            <family val="2"/>
            <charset val="238"/>
          </rPr>
          <t>Lindita Bajraktari:</t>
        </r>
        <r>
          <rPr>
            <sz val="9"/>
            <color indexed="81"/>
            <rFont val="Tahoma"/>
            <family val="2"/>
            <charset val="238"/>
          </rPr>
          <t xml:space="preserve">
nje page korrik 2020</t>
        </r>
      </text>
    </comment>
    <comment ref="H15" authorId="0" shapeId="0">
      <text>
        <r>
          <rPr>
            <b/>
            <sz val="9"/>
            <color indexed="81"/>
            <rFont val="Tahoma"/>
            <family val="2"/>
            <charset val="238"/>
          </rPr>
          <t>Lindita Bajraktari:</t>
        </r>
        <r>
          <rPr>
            <sz val="9"/>
            <color indexed="81"/>
            <rFont val="Tahoma"/>
            <family val="2"/>
            <charset val="238"/>
          </rPr>
          <t xml:space="preserve">
dy paga qershor dhe korrik 2020</t>
        </r>
      </text>
    </comment>
  </commentList>
</comments>
</file>

<file path=xl/sharedStrings.xml><?xml version="1.0" encoding="utf-8"?>
<sst xmlns="http://schemas.openxmlformats.org/spreadsheetml/2006/main" count="158" uniqueCount="132">
  <si>
    <t>MINISTRIA E BUJQËSISË DHE ZHVILLIMIT RURAL</t>
  </si>
  <si>
    <r>
      <t xml:space="preserve">                                                                                                                                                                 Database për Vendimet Gjyqësore  nga data 28.02.2020 deri 31.7.2020                              në/lekë                                                                                                                                                             </t>
    </r>
    <r>
      <rPr>
        <b/>
        <i/>
        <sz val="12"/>
        <color theme="1"/>
        <rFont val="Times New Roman"/>
        <family val="1"/>
      </rPr>
      <t xml:space="preserve"> në/leke</t>
    </r>
  </si>
  <si>
    <t>Nr.</t>
  </si>
  <si>
    <t>Institucioni</t>
  </si>
  <si>
    <t>Nr.autorizimit</t>
  </si>
  <si>
    <t>Nr. Vendimit të Gjykatës</t>
  </si>
  <si>
    <t>Vendim për rikthim  në punë</t>
  </si>
  <si>
    <t>Detyrimet me autorizim</t>
  </si>
  <si>
    <t xml:space="preserve"> Problematika</t>
  </si>
  <si>
    <t xml:space="preserve">Detyrimi </t>
  </si>
  <si>
    <t>Likuiduar</t>
  </si>
  <si>
    <t>Mbetur pa likuiduar</t>
  </si>
  <si>
    <t>APARATI I MBZHR</t>
  </si>
  <si>
    <t>Bislim    Ahmetaj</t>
  </si>
  <si>
    <t>4446/2, dt.23.05.2018</t>
  </si>
  <si>
    <t>581, dt.17.03.2016</t>
  </si>
  <si>
    <t>Rikthim në punë</t>
  </si>
  <si>
    <t>Paguar deri me 30.06.2020</t>
  </si>
  <si>
    <t>Sul           Cakoni</t>
  </si>
  <si>
    <t>2474/1, dt.23.03.2018</t>
  </si>
  <si>
    <t>401, dt.03.03.2015</t>
  </si>
  <si>
    <t xml:space="preserve">Rikthim në punë </t>
  </si>
  <si>
    <t>Fillon pune janar 2020(AZHBR)</t>
  </si>
  <si>
    <t>Merita      Deda</t>
  </si>
  <si>
    <t>4900/2, dt. 07.08.2017</t>
  </si>
  <si>
    <t>2420, dt30.05.2017</t>
  </si>
  <si>
    <t>Roland    Larashi</t>
  </si>
  <si>
    <t>4807/3, dt.30.08.2017</t>
  </si>
  <si>
    <t>2372, dt.25.05.2017</t>
  </si>
  <si>
    <t>Paguar deri me 30.6.2020</t>
  </si>
  <si>
    <t>Alfred      Omuri</t>
  </si>
  <si>
    <t>7289/2, dt.01.11.2017</t>
  </si>
  <si>
    <t>167, dt.04.02.2015</t>
  </si>
  <si>
    <t>Paguar deri me 30.6.2021</t>
  </si>
  <si>
    <t>Ermal        Hoxha</t>
  </si>
  <si>
    <t>5559/2, dt.21.06.2018</t>
  </si>
  <si>
    <t>6570, dt. 12.06.2018</t>
  </si>
  <si>
    <t>Kthyer ne pune detyrimi dif vjetersie e pa paguar</t>
  </si>
  <si>
    <t xml:space="preserve">Arben       Molla </t>
  </si>
  <si>
    <t>7610/1, dt.02.11.2017</t>
  </si>
  <si>
    <t>144, dt.03.03.2006 I Komisionit te Sherbimit Civil lene ne fuqi me VGjApelit nr.50.dt.30.01.2007</t>
  </si>
  <si>
    <t>Kthyer ne pune me 14.04.2020</t>
  </si>
  <si>
    <t>Luan    Bregu</t>
  </si>
  <si>
    <t>6473/2 dt 29.08.2019</t>
  </si>
  <si>
    <t>2256 dt 12.07.2019</t>
  </si>
  <si>
    <t>Rudin Qehajaj</t>
  </si>
  <si>
    <t>5220, dt. 2.7.2020</t>
  </si>
  <si>
    <t>4635, dt.10.10.2016</t>
  </si>
  <si>
    <t xml:space="preserve">Paguar deri me 30.05.2020 </t>
  </si>
  <si>
    <t xml:space="preserve">AKU Tiranë </t>
  </si>
  <si>
    <t>DRAKU Berat, Shpati Qevani</t>
  </si>
  <si>
    <t>531/2, dt. 4.2.2020</t>
  </si>
  <si>
    <t>938, dt. 23.9.2019</t>
  </si>
  <si>
    <t>DRAKU Berat, Xhevahir Ismailaj</t>
  </si>
  <si>
    <t>529/2, dt. 4.2.2020</t>
  </si>
  <si>
    <t>545, dt. 4.2.2020</t>
  </si>
  <si>
    <t>DRAKU Berat, Gentjan Tafilaj</t>
  </si>
  <si>
    <t>1224, dt. 7.2.2020</t>
  </si>
  <si>
    <t>935, dt.23.9.2019</t>
  </si>
  <si>
    <t>DRAKU Berat, Shkelqim Zenuni</t>
  </si>
  <si>
    <t>1222, dt.7.2.2020</t>
  </si>
  <si>
    <t>1311, dt.25.10.2018</t>
  </si>
  <si>
    <t>DRAKU Korçe, Budjon Belishta</t>
  </si>
  <si>
    <t>358, dt. 16.01.2020</t>
  </si>
  <si>
    <t>516, dt. 19.03.2019</t>
  </si>
  <si>
    <t>DRAKU Tirane, Et'hem Shukulli</t>
  </si>
  <si>
    <t>1581/2, dt.28.02.2020</t>
  </si>
  <si>
    <t>3320, dt.20.12.2019</t>
  </si>
  <si>
    <t>DRAKU Vlore, QP Oriku shpk</t>
  </si>
  <si>
    <t>1580/2, dt. 28.02.2020</t>
  </si>
  <si>
    <t>982, dt.30.09.2019</t>
  </si>
  <si>
    <t>DRAKU Tirane, Mimoza Facja</t>
  </si>
  <si>
    <t>3728/2, dt. 11.06.2020</t>
  </si>
  <si>
    <t>1046, dt. 13.02.2014</t>
  </si>
  <si>
    <t>Në vazhdimësi likujdimi nga institucioni në 2020</t>
  </si>
  <si>
    <t xml:space="preserve"> DRAKU Durres  AMG sh.p.k</t>
  </si>
  <si>
    <t>4215/2, dt.2.7.2020</t>
  </si>
  <si>
    <t>3459 dt. 04.07.2016, ndryshuar me VGJ Ap. Nr. 189, dt.4.2.2020</t>
  </si>
  <si>
    <t>DRAKU  Korce Budion Belishta</t>
  </si>
  <si>
    <t>4214/2, dt. 2.07.2020</t>
  </si>
  <si>
    <t>9(86-2020-5)-(168) dt.16.01.2020</t>
  </si>
  <si>
    <t>likuiduar</t>
  </si>
  <si>
    <t>AKDC</t>
  </si>
  <si>
    <t>Albert Kushti</t>
  </si>
  <si>
    <t>4293/2, dt.07.07.2016, Autorizim nr.7933, dt.01.11.2016, Autorizim nr. 6291, dt.06.10.2017</t>
  </si>
  <si>
    <t>869, dt.24.02.2015</t>
  </si>
  <si>
    <t>Rikthim në punë, me pagë mujore 91.760 lekë</t>
  </si>
  <si>
    <t>Detyrimi i muajit dhjetor qe do te paguhet ne Janar 2020</t>
  </si>
  <si>
    <t xml:space="preserve">                </t>
  </si>
  <si>
    <t>DUK Fier</t>
  </si>
  <si>
    <t>Nikollaq Lena</t>
  </si>
  <si>
    <t>874/1, dt. 17.2.2020</t>
  </si>
  <si>
    <t>140, dt. 8.3.2017</t>
  </si>
  <si>
    <t>Vasil Dimo</t>
  </si>
  <si>
    <t>1273/2, dt. 28.02.2020</t>
  </si>
  <si>
    <t>983, dt.07.07.2017</t>
  </si>
  <si>
    <t>ARSHVMB Vlore</t>
  </si>
  <si>
    <t>Perparim Muho(trashegimtaret)</t>
  </si>
  <si>
    <t>7767/4, dt.15.11.2019</t>
  </si>
  <si>
    <t>772, dt. 30.5.2017</t>
  </si>
  <si>
    <t>AREB Tirane</t>
  </si>
  <si>
    <t>Fatmir Gjeçi</t>
  </si>
  <si>
    <t>9712/2, dt. 26.12.2019</t>
  </si>
  <si>
    <t>391, dt. 25.04.2017</t>
  </si>
  <si>
    <t>Dallendyshe Koleci</t>
  </si>
  <si>
    <t xml:space="preserve"> 295 dt 12.02.2020</t>
  </si>
  <si>
    <t>AREB Korce</t>
  </si>
  <si>
    <t>Istref Fiska</t>
  </si>
  <si>
    <t>1839/2, dt. 11.03.2020</t>
  </si>
  <si>
    <t>2995, dt.12/11/2019,</t>
  </si>
  <si>
    <t>DUK Korçë</t>
  </si>
  <si>
    <t>Elisabeta Mançe</t>
  </si>
  <si>
    <t>3551/2, dt. 31.01.2020</t>
  </si>
  <si>
    <t>1542, dt. 29.09.2016</t>
  </si>
  <si>
    <t>Amalia Musmuça</t>
  </si>
  <si>
    <t>5543/2, dt.24.7.2020</t>
  </si>
  <si>
    <t>198,dt. 9.2.2018</t>
  </si>
  <si>
    <t>DSHPA</t>
  </si>
  <si>
    <t>Albert Bicja</t>
  </si>
  <si>
    <t>9240/2, dt.23.12.2019</t>
  </si>
  <si>
    <t>639, dt.20.12.2004</t>
  </si>
  <si>
    <t>TOTALI</t>
  </si>
  <si>
    <t>Deri me 31.7.2020</t>
  </si>
  <si>
    <t>Metur pa likuiduar sipas programeve</t>
  </si>
  <si>
    <t>01110</t>
  </si>
  <si>
    <t>04220</t>
  </si>
  <si>
    <t>04240</t>
  </si>
  <si>
    <t>04230</t>
  </si>
  <si>
    <t>04250</t>
  </si>
  <si>
    <t>04860</t>
  </si>
  <si>
    <t>Total</t>
  </si>
  <si>
    <t>6308, dt. 3.8.2020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</si>
</sst>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_-* #,##0.00_L_e_k_-;\-* #,##0.00_L_e_k_-;_-* &quot;-&quot;??_L_e_k_-;_-@_-"/>
    <numFmt numFmtId="165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2"/>
      <color theme="1"/>
      <name val="Times New Roman"/>
      <family val="1"/>
    </font>
    <font>
      <b/>
      <i/>
      <sz val="12"/>
      <color theme="1"/>
      <name val="Times New Roman"/>
      <family val="1"/>
    </font>
    <font>
      <sz val="12"/>
      <color theme="1"/>
      <name val="Times New Roman"/>
      <family val="1"/>
    </font>
    <font>
      <sz val="11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1"/>
      <name val="Times New Roman"/>
      <family val="1"/>
    </font>
    <font>
      <sz val="12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b/>
      <sz val="9"/>
      <color indexed="81"/>
      <name val="Tahoma"/>
      <family val="2"/>
      <charset val="238"/>
    </font>
    <font>
      <sz val="9"/>
      <color indexed="81"/>
      <name val="Tahoma"/>
      <family val="2"/>
      <charset val="238"/>
    </font>
  </fonts>
  <fills count="7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C000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</cellStyleXfs>
  <cellXfs count="132">
    <xf numFmtId="0" fontId="0" fillId="0" borderId="0" xfId="0"/>
    <xf numFmtId="0" fontId="3" fillId="0" borderId="0" xfId="0" applyFont="1"/>
    <xf numFmtId="0" fontId="5" fillId="0" borderId="2" xfId="0" applyFont="1" applyBorder="1" applyAlignment="1">
      <alignment horizontal="center" wrapText="1"/>
    </xf>
    <xf numFmtId="0" fontId="7" fillId="0" borderId="7" xfId="0" applyFont="1" applyBorder="1"/>
    <xf numFmtId="0" fontId="5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wrapText="1"/>
    </xf>
    <xf numFmtId="0" fontId="5" fillId="2" borderId="10" xfId="0" applyFont="1" applyFill="1" applyBorder="1"/>
    <xf numFmtId="0" fontId="5" fillId="2" borderId="11" xfId="0" applyFont="1" applyFill="1" applyBorder="1" applyAlignment="1">
      <alignment horizontal="center"/>
    </xf>
    <xf numFmtId="49" fontId="5" fillId="2" borderId="11" xfId="0" applyNumberFormat="1" applyFont="1" applyFill="1" applyBorder="1" applyAlignment="1"/>
    <xf numFmtId="49" fontId="5" fillId="2" borderId="12" xfId="0" applyNumberFormat="1" applyFont="1" applyFill="1" applyBorder="1" applyAlignment="1"/>
    <xf numFmtId="0" fontId="8" fillId="3" borderId="13" xfId="2" applyFont="1" applyFill="1" applyBorder="1" applyAlignment="1">
      <alignment horizontal="center"/>
    </xf>
    <xf numFmtId="0" fontId="9" fillId="3" borderId="13" xfId="2" applyFont="1" applyFill="1" applyBorder="1"/>
    <xf numFmtId="0" fontId="10" fillId="3" borderId="13" xfId="2" applyNumberFormat="1" applyFont="1" applyFill="1" applyBorder="1" applyAlignment="1">
      <alignment horizontal="left"/>
    </xf>
    <xf numFmtId="0" fontId="10" fillId="3" borderId="13" xfId="2" applyFont="1" applyFill="1" applyBorder="1" applyAlignment="1">
      <alignment wrapText="1"/>
    </xf>
    <xf numFmtId="165" fontId="10" fillId="3" borderId="13" xfId="3" applyNumberFormat="1" applyFont="1" applyFill="1" applyBorder="1"/>
    <xf numFmtId="165" fontId="10" fillId="3" borderId="13" xfId="2" applyNumberFormat="1" applyFont="1" applyFill="1" applyBorder="1"/>
    <xf numFmtId="3" fontId="10" fillId="3" borderId="13" xfId="2" applyNumberFormat="1" applyFont="1" applyFill="1" applyBorder="1" applyAlignment="1">
      <alignment wrapText="1"/>
    </xf>
    <xf numFmtId="0" fontId="8" fillId="3" borderId="14" xfId="2" applyFont="1" applyFill="1" applyBorder="1" applyAlignment="1">
      <alignment horizontal="center"/>
    </xf>
    <xf numFmtId="37" fontId="10" fillId="3" borderId="13" xfId="0" applyNumberFormat="1" applyFont="1" applyFill="1" applyBorder="1"/>
    <xf numFmtId="3" fontId="10" fillId="3" borderId="15" xfId="2" applyNumberFormat="1" applyFont="1" applyFill="1" applyBorder="1" applyAlignment="1">
      <alignment wrapText="1"/>
    </xf>
    <xf numFmtId="0" fontId="10" fillId="3" borderId="13" xfId="2" applyFont="1" applyFill="1" applyBorder="1"/>
    <xf numFmtId="165" fontId="10" fillId="3" borderId="15" xfId="2" applyNumberFormat="1" applyFont="1" applyFill="1" applyBorder="1"/>
    <xf numFmtId="165" fontId="10" fillId="3" borderId="16" xfId="3" applyNumberFormat="1" applyFont="1" applyFill="1" applyBorder="1"/>
    <xf numFmtId="0" fontId="9" fillId="3" borderId="13" xfId="0" applyFont="1" applyFill="1" applyBorder="1"/>
    <xf numFmtId="0" fontId="10" fillId="3" borderId="17" xfId="0" applyNumberFormat="1" applyFont="1" applyFill="1" applyBorder="1" applyAlignment="1">
      <alignment horizontal="left"/>
    </xf>
    <xf numFmtId="0" fontId="10" fillId="3" borderId="13" xfId="0" applyFont="1" applyFill="1" applyBorder="1" applyAlignment="1">
      <alignment wrapText="1"/>
    </xf>
    <xf numFmtId="3" fontId="10" fillId="3" borderId="13" xfId="0" applyNumberFormat="1" applyFont="1" applyFill="1" applyBorder="1" applyAlignment="1">
      <alignment wrapText="1"/>
    </xf>
    <xf numFmtId="0" fontId="5" fillId="2" borderId="18" xfId="0" applyFont="1" applyFill="1" applyBorder="1"/>
    <xf numFmtId="0" fontId="5" fillId="2" borderId="13" xfId="0" applyFont="1" applyFill="1" applyBorder="1"/>
    <xf numFmtId="0" fontId="5" fillId="2" borderId="17" xfId="0" applyFont="1" applyFill="1" applyBorder="1"/>
    <xf numFmtId="165" fontId="5" fillId="2" borderId="13" xfId="0" applyNumberFormat="1" applyFont="1" applyFill="1" applyBorder="1"/>
    <xf numFmtId="0" fontId="5" fillId="2" borderId="19" xfId="0" applyFont="1" applyFill="1" applyBorder="1"/>
    <xf numFmtId="0" fontId="3" fillId="0" borderId="20" xfId="0" applyFont="1" applyFill="1" applyBorder="1" applyAlignment="1">
      <alignment horizontal="right"/>
    </xf>
    <xf numFmtId="0" fontId="3" fillId="0" borderId="13" xfId="0" applyFont="1" applyFill="1" applyBorder="1" applyAlignment="1">
      <alignment wrapText="1"/>
    </xf>
    <xf numFmtId="0" fontId="3" fillId="0" borderId="13" xfId="0" applyFont="1" applyFill="1" applyBorder="1" applyAlignment="1">
      <alignment horizontal="left" wrapText="1"/>
    </xf>
    <xf numFmtId="0" fontId="3" fillId="0" borderId="13" xfId="0" applyFont="1" applyFill="1" applyBorder="1"/>
    <xf numFmtId="165" fontId="10" fillId="3" borderId="13" xfId="0" applyNumberFormat="1" applyFont="1" applyFill="1" applyBorder="1"/>
    <xf numFmtId="3" fontId="7" fillId="0" borderId="19" xfId="0" applyNumberFormat="1" applyFont="1" applyFill="1" applyBorder="1" applyAlignment="1">
      <alignment wrapText="1"/>
    </xf>
    <xf numFmtId="0" fontId="3" fillId="0" borderId="14" xfId="0" applyFont="1" applyFill="1" applyBorder="1" applyAlignment="1">
      <alignment horizontal="right"/>
    </xf>
    <xf numFmtId="0" fontId="3" fillId="0" borderId="15" xfId="0" applyFont="1" applyFill="1" applyBorder="1" applyAlignment="1">
      <alignment horizontal="left" wrapText="1"/>
    </xf>
    <xf numFmtId="0" fontId="3" fillId="0" borderId="15" xfId="0" applyFont="1" applyFill="1" applyBorder="1"/>
    <xf numFmtId="165" fontId="10" fillId="3" borderId="15" xfId="0" applyNumberFormat="1" applyFont="1" applyFill="1" applyBorder="1"/>
    <xf numFmtId="0" fontId="3" fillId="0" borderId="15" xfId="0" applyFont="1" applyFill="1" applyBorder="1" applyAlignment="1">
      <alignment wrapText="1"/>
    </xf>
    <xf numFmtId="0" fontId="0" fillId="0" borderId="13" xfId="0" applyBorder="1"/>
    <xf numFmtId="165" fontId="10" fillId="4" borderId="15" xfId="0" applyNumberFormat="1" applyFont="1" applyFill="1" applyBorder="1"/>
    <xf numFmtId="0" fontId="0" fillId="0" borderId="15" xfId="0" applyBorder="1"/>
    <xf numFmtId="165" fontId="3" fillId="0" borderId="15" xfId="1" applyNumberFormat="1" applyFont="1" applyFill="1" applyBorder="1" applyAlignment="1">
      <alignment wrapText="1"/>
    </xf>
    <xf numFmtId="0" fontId="5" fillId="2" borderId="14" xfId="0" applyFont="1" applyFill="1" applyBorder="1"/>
    <xf numFmtId="0" fontId="5" fillId="2" borderId="15" xfId="0" applyFont="1" applyFill="1" applyBorder="1" applyAlignment="1">
      <alignment horizontal="center"/>
    </xf>
    <xf numFmtId="49" fontId="5" fillId="2" borderId="15" xfId="0" applyNumberFormat="1" applyFont="1" applyFill="1" applyBorder="1" applyAlignment="1"/>
    <xf numFmtId="165" fontId="5" fillId="2" borderId="15" xfId="0" applyNumberFormat="1" applyFont="1" applyFill="1" applyBorder="1" applyAlignment="1"/>
    <xf numFmtId="49" fontId="5" fillId="2" borderId="21" xfId="0" applyNumberFormat="1" applyFont="1" applyFill="1" applyBorder="1" applyAlignment="1"/>
    <xf numFmtId="0" fontId="3" fillId="0" borderId="20" xfId="0" applyFont="1" applyFill="1" applyBorder="1"/>
    <xf numFmtId="0" fontId="3" fillId="0" borderId="13" xfId="0" applyNumberFormat="1" applyFont="1" applyFill="1" applyBorder="1" applyAlignment="1">
      <alignment horizontal="left"/>
    </xf>
    <xf numFmtId="0" fontId="3" fillId="0" borderId="13" xfId="0" applyNumberFormat="1" applyFont="1" applyFill="1" applyBorder="1" applyAlignment="1">
      <alignment horizontal="left" wrapText="1"/>
    </xf>
    <xf numFmtId="165" fontId="10" fillId="3" borderId="15" xfId="1" applyNumberFormat="1" applyFont="1" applyFill="1" applyBorder="1"/>
    <xf numFmtId="165" fontId="10" fillId="3" borderId="15" xfId="1" applyNumberFormat="1" applyFont="1" applyFill="1" applyBorder="1" applyAlignment="1">
      <alignment horizontal="right"/>
    </xf>
    <xf numFmtId="3" fontId="10" fillId="3" borderId="21" xfId="0" applyNumberFormat="1" applyFont="1" applyFill="1" applyBorder="1" applyAlignment="1">
      <alignment wrapText="1"/>
    </xf>
    <xf numFmtId="0" fontId="7" fillId="0" borderId="20" xfId="0" applyFont="1" applyFill="1" applyBorder="1" applyAlignment="1">
      <alignment horizontal="right"/>
    </xf>
    <xf numFmtId="0" fontId="7" fillId="0" borderId="13" xfId="0" applyFont="1" applyFill="1" applyBorder="1" applyAlignment="1">
      <alignment horizontal="left"/>
    </xf>
    <xf numFmtId="0" fontId="5" fillId="0" borderId="13" xfId="0" applyFont="1" applyFill="1" applyBorder="1" applyAlignment="1">
      <alignment horizontal="center"/>
    </xf>
    <xf numFmtId="165" fontId="10" fillId="0" borderId="15" xfId="1" applyNumberFormat="1" applyFont="1" applyFill="1" applyBorder="1"/>
    <xf numFmtId="0" fontId="12" fillId="0" borderId="20" xfId="0" applyFont="1" applyFill="1" applyBorder="1"/>
    <xf numFmtId="0" fontId="7" fillId="0" borderId="13" xfId="0" applyFont="1" applyFill="1" applyBorder="1" applyAlignment="1"/>
    <xf numFmtId="0" fontId="7" fillId="0" borderId="13" xfId="0" applyFont="1" applyFill="1" applyBorder="1" applyAlignment="1">
      <alignment horizontal="left" wrapText="1"/>
    </xf>
    <xf numFmtId="49" fontId="7" fillId="0" borderId="13" xfId="0" applyNumberFormat="1" applyFont="1" applyFill="1" applyBorder="1" applyAlignment="1">
      <alignment wrapText="1"/>
    </xf>
    <xf numFmtId="37" fontId="5" fillId="3" borderId="15" xfId="1" applyNumberFormat="1" applyFont="1" applyFill="1" applyBorder="1"/>
    <xf numFmtId="0" fontId="5" fillId="2" borderId="14" xfId="0" applyFont="1" applyFill="1" applyBorder="1" applyAlignment="1">
      <alignment horizontal="center"/>
    </xf>
    <xf numFmtId="0" fontId="5" fillId="2" borderId="21" xfId="0" applyFont="1" applyFill="1" applyBorder="1" applyAlignment="1">
      <alignment horizontal="center"/>
    </xf>
    <xf numFmtId="0" fontId="3" fillId="0" borderId="13" xfId="0" applyFont="1" applyFill="1" applyBorder="1" applyAlignment="1"/>
    <xf numFmtId="0" fontId="3" fillId="0" borderId="13" xfId="0" applyFont="1" applyFill="1" applyBorder="1" applyAlignment="1">
      <alignment horizontal="left"/>
    </xf>
    <xf numFmtId="49" fontId="3" fillId="0" borderId="13" xfId="0" applyNumberFormat="1" applyFont="1" applyFill="1" applyBorder="1" applyAlignment="1"/>
    <xf numFmtId="3" fontId="3" fillId="0" borderId="13" xfId="0" applyNumberFormat="1" applyFont="1" applyFill="1" applyBorder="1" applyAlignment="1">
      <alignment wrapText="1"/>
    </xf>
    <xf numFmtId="0" fontId="7" fillId="0" borderId="15" xfId="0" applyFont="1" applyFill="1" applyBorder="1" applyAlignment="1">
      <alignment horizontal="center"/>
    </xf>
    <xf numFmtId="0" fontId="3" fillId="0" borderId="15" xfId="0" applyFont="1" applyFill="1" applyBorder="1" applyAlignment="1"/>
    <xf numFmtId="49" fontId="7" fillId="0" borderId="15" xfId="0" applyNumberFormat="1" applyFont="1" applyFill="1" applyBorder="1" applyAlignment="1"/>
    <xf numFmtId="0" fontId="13" fillId="0" borderId="15" xfId="0" applyFont="1" applyFill="1" applyBorder="1" applyAlignment="1">
      <alignment horizontal="center" wrapText="1"/>
    </xf>
    <xf numFmtId="49" fontId="12" fillId="0" borderId="13" xfId="0" applyNumberFormat="1" applyFont="1" applyFill="1" applyBorder="1" applyAlignment="1">
      <alignment wrapText="1"/>
    </xf>
    <xf numFmtId="49" fontId="3" fillId="0" borderId="13" xfId="0" applyNumberFormat="1" applyFont="1" applyFill="1" applyBorder="1" applyAlignment="1">
      <alignment wrapText="1"/>
    </xf>
    <xf numFmtId="165" fontId="9" fillId="0" borderId="15" xfId="1" applyNumberFormat="1" applyFont="1" applyFill="1" applyBorder="1"/>
    <xf numFmtId="0" fontId="5" fillId="0" borderId="15" xfId="0" applyFont="1" applyFill="1" applyBorder="1" applyAlignment="1">
      <alignment horizontal="center"/>
    </xf>
    <xf numFmtId="3" fontId="14" fillId="0" borderId="13" xfId="0" applyNumberFormat="1" applyFont="1" applyFill="1" applyBorder="1" applyAlignment="1">
      <alignment wrapText="1"/>
    </xf>
    <xf numFmtId="0" fontId="12" fillId="0" borderId="20" xfId="0" applyFont="1" applyFill="1" applyBorder="1" applyAlignment="1">
      <alignment horizontal="right"/>
    </xf>
    <xf numFmtId="0" fontId="12" fillId="0" borderId="22" xfId="0" applyFont="1" applyFill="1" applyBorder="1" applyAlignment="1">
      <alignment horizontal="left"/>
    </xf>
    <xf numFmtId="0" fontId="7" fillId="0" borderId="13" xfId="0" applyFont="1" applyFill="1" applyBorder="1" applyAlignment="1">
      <alignment wrapText="1"/>
    </xf>
    <xf numFmtId="49" fontId="7" fillId="0" borderId="13" xfId="0" applyNumberFormat="1" applyFont="1" applyFill="1" applyBorder="1" applyAlignment="1"/>
    <xf numFmtId="37" fontId="10" fillId="3" borderId="15" xfId="1" applyNumberFormat="1" applyFont="1" applyFill="1" applyBorder="1"/>
    <xf numFmtId="0" fontId="12" fillId="0" borderId="23" xfId="0" applyFont="1" applyFill="1" applyBorder="1" applyAlignment="1">
      <alignment horizontal="left"/>
    </xf>
    <xf numFmtId="0" fontId="7" fillId="0" borderId="15" xfId="0" applyFont="1" applyFill="1" applyBorder="1" applyAlignment="1">
      <alignment horizontal="left"/>
    </xf>
    <xf numFmtId="0" fontId="7" fillId="0" borderId="15" xfId="0" applyFont="1" applyFill="1" applyBorder="1" applyAlignment="1">
      <alignment wrapText="1"/>
    </xf>
    <xf numFmtId="49" fontId="5" fillId="2" borderId="24" xfId="0" applyNumberFormat="1" applyFont="1" applyFill="1" applyBorder="1" applyAlignment="1"/>
    <xf numFmtId="49" fontId="5" fillId="2" borderId="13" xfId="0" applyNumberFormat="1" applyFont="1" applyFill="1" applyBorder="1" applyAlignment="1"/>
    <xf numFmtId="49" fontId="5" fillId="2" borderId="25" xfId="0" applyNumberFormat="1" applyFont="1" applyFill="1" applyBorder="1" applyAlignment="1"/>
    <xf numFmtId="0" fontId="3" fillId="0" borderId="26" xfId="0" applyFont="1" applyFill="1" applyBorder="1" applyAlignment="1">
      <alignment horizontal="right"/>
    </xf>
    <xf numFmtId="0" fontId="3" fillId="0" borderId="27" xfId="0" applyFont="1" applyFill="1" applyBorder="1" applyAlignment="1">
      <alignment horizontal="left"/>
    </xf>
    <xf numFmtId="0" fontId="3" fillId="0" borderId="27" xfId="0" applyNumberFormat="1" applyFont="1" applyFill="1" applyBorder="1" applyAlignment="1">
      <alignment horizontal="left"/>
    </xf>
    <xf numFmtId="0" fontId="7" fillId="0" borderId="27" xfId="0" applyFont="1" applyFill="1" applyBorder="1"/>
    <xf numFmtId="0" fontId="14" fillId="0" borderId="27" xfId="0" applyFont="1" applyFill="1" applyBorder="1" applyAlignment="1">
      <alignment horizontal="center"/>
    </xf>
    <xf numFmtId="165" fontId="10" fillId="3" borderId="27" xfId="1" applyNumberFormat="1" applyFont="1" applyFill="1" applyBorder="1"/>
    <xf numFmtId="3" fontId="7" fillId="0" borderId="28" xfId="0" applyNumberFormat="1" applyFont="1" applyFill="1" applyBorder="1" applyAlignment="1">
      <alignment wrapText="1"/>
    </xf>
    <xf numFmtId="0" fontId="0" fillId="5" borderId="29" xfId="0" applyFill="1" applyBorder="1"/>
    <xf numFmtId="0" fontId="5" fillId="5" borderId="30" xfId="0" applyFont="1" applyFill="1" applyBorder="1"/>
    <xf numFmtId="0" fontId="2" fillId="5" borderId="30" xfId="0" applyFont="1" applyFill="1" applyBorder="1"/>
    <xf numFmtId="3" fontId="4" fillId="5" borderId="30" xfId="0" applyNumberFormat="1" applyFont="1" applyFill="1" applyBorder="1" applyAlignment="1">
      <alignment horizontal="right"/>
    </xf>
    <xf numFmtId="0" fontId="2" fillId="5" borderId="31" xfId="0" applyFont="1" applyFill="1" applyBorder="1"/>
    <xf numFmtId="0" fontId="15" fillId="0" borderId="13" xfId="0" applyFont="1" applyBorder="1" applyAlignment="1">
      <alignment wrapText="1"/>
    </xf>
    <xf numFmtId="0" fontId="15" fillId="0" borderId="13" xfId="0" applyFont="1" applyFill="1" applyBorder="1" applyAlignment="1">
      <alignment wrapText="1"/>
    </xf>
    <xf numFmtId="49" fontId="16" fillId="0" borderId="13" xfId="0" applyNumberFormat="1" applyFont="1" applyBorder="1"/>
    <xf numFmtId="37" fontId="10" fillId="3" borderId="13" xfId="1" applyNumberFormat="1" applyFont="1" applyFill="1" applyBorder="1"/>
    <xf numFmtId="3" fontId="7" fillId="0" borderId="32" xfId="0" applyNumberFormat="1" applyFont="1" applyFill="1" applyBorder="1" applyAlignment="1">
      <alignment horizontal="right"/>
    </xf>
    <xf numFmtId="3" fontId="16" fillId="0" borderId="13" xfId="0" applyNumberFormat="1" applyFont="1" applyBorder="1" applyAlignment="1">
      <alignment wrapText="1"/>
    </xf>
    <xf numFmtId="49" fontId="16" fillId="0" borderId="33" xfId="0" applyNumberFormat="1" applyFont="1" applyBorder="1"/>
    <xf numFmtId="3" fontId="7" fillId="0" borderId="13" xfId="0" applyNumberFormat="1" applyFont="1" applyFill="1" applyBorder="1" applyAlignment="1">
      <alignment wrapText="1"/>
    </xf>
    <xf numFmtId="0" fontId="15" fillId="0" borderId="22" xfId="0" applyFont="1" applyBorder="1" applyAlignment="1">
      <alignment wrapText="1"/>
    </xf>
    <xf numFmtId="3" fontId="7" fillId="0" borderId="15" xfId="0" applyNumberFormat="1" applyFont="1" applyFill="1" applyBorder="1" applyAlignment="1">
      <alignment horizontal="right"/>
    </xf>
    <xf numFmtId="0" fontId="15" fillId="6" borderId="13" xfId="0" applyFont="1" applyFill="1" applyBorder="1"/>
    <xf numFmtId="3" fontId="5" fillId="6" borderId="13" xfId="0" applyNumberFormat="1" applyFont="1" applyFill="1" applyBorder="1"/>
    <xf numFmtId="3" fontId="15" fillId="6" borderId="13" xfId="0" applyNumberFormat="1" applyFont="1" applyFill="1" applyBorder="1"/>
    <xf numFmtId="165" fontId="0" fillId="0" borderId="0" xfId="0" applyNumberFormat="1"/>
    <xf numFmtId="0" fontId="4" fillId="0" borderId="0" xfId="0" applyFont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2" xfId="0" applyNumberFormat="1" applyFont="1" applyBorder="1" applyAlignment="1">
      <alignment horizontal="center" vertical="center"/>
    </xf>
    <xf numFmtId="0" fontId="5" fillId="0" borderId="6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5" xfId="0" applyFont="1" applyBorder="1" applyAlignment="1">
      <alignment horizontal="center" wrapText="1"/>
    </xf>
    <xf numFmtId="37" fontId="10" fillId="0" borderId="15" xfId="1" applyNumberFormat="1" applyFont="1" applyFill="1" applyBorder="1"/>
  </cellXfs>
  <cellStyles count="4">
    <cellStyle name="Comma" xfId="1" builtinId="3"/>
    <cellStyle name="Comma 2" xf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I59"/>
  <sheetViews>
    <sheetView tabSelected="1" topLeftCell="A27" workbookViewId="0">
      <selection activeCell="C38" sqref="C38"/>
    </sheetView>
  </sheetViews>
  <sheetFormatPr defaultRowHeight="15" x14ac:dyDescent="0.25"/>
  <cols>
    <col min="2" max="2" width="31.140625" customWidth="1"/>
    <col min="3" max="3" width="23.7109375" customWidth="1"/>
    <col min="4" max="4" width="24.28515625" customWidth="1"/>
    <col min="5" max="5" width="20.140625" customWidth="1"/>
    <col min="6" max="6" width="21" customWidth="1"/>
    <col min="7" max="7" width="18" customWidth="1"/>
    <col min="8" max="8" width="15.42578125" customWidth="1"/>
    <col min="9" max="9" width="32.140625" customWidth="1"/>
  </cols>
  <sheetData>
    <row r="2" spans="1:9" ht="18.75" x14ac:dyDescent="0.3">
      <c r="A2" s="1"/>
      <c r="B2" s="120" t="s">
        <v>0</v>
      </c>
      <c r="C2" s="120"/>
      <c r="D2" s="120"/>
      <c r="E2" s="120"/>
      <c r="F2" s="120"/>
      <c r="G2" s="120"/>
      <c r="H2" s="120"/>
      <c r="I2" s="120"/>
    </row>
    <row r="3" spans="1:9" ht="16.5" thickBot="1" x14ac:dyDescent="0.3">
      <c r="A3" s="1"/>
      <c r="B3" s="121" t="s">
        <v>1</v>
      </c>
      <c r="C3" s="121"/>
      <c r="D3" s="121"/>
      <c r="E3" s="121"/>
      <c r="F3" s="121"/>
      <c r="G3" s="121"/>
      <c r="H3" s="121"/>
      <c r="I3" s="121"/>
    </row>
    <row r="4" spans="1:9" ht="32.25" thickBot="1" x14ac:dyDescent="0.3">
      <c r="A4" s="122" t="s">
        <v>2</v>
      </c>
      <c r="B4" s="124" t="s">
        <v>3</v>
      </c>
      <c r="C4" s="124" t="s">
        <v>4</v>
      </c>
      <c r="D4" s="126" t="s">
        <v>5</v>
      </c>
      <c r="E4" s="2" t="s">
        <v>6</v>
      </c>
      <c r="F4" s="128" t="s">
        <v>7</v>
      </c>
      <c r="G4" s="129"/>
      <c r="H4" s="130"/>
      <c r="I4" s="124" t="s">
        <v>8</v>
      </c>
    </row>
    <row r="5" spans="1:9" ht="33" customHeight="1" thickBot="1" x14ac:dyDescent="0.3">
      <c r="A5" s="123"/>
      <c r="B5" s="125"/>
      <c r="C5" s="125"/>
      <c r="D5" s="127"/>
      <c r="E5" s="3"/>
      <c r="F5" s="4" t="s">
        <v>9</v>
      </c>
      <c r="G5" s="5" t="s">
        <v>10</v>
      </c>
      <c r="H5" s="6" t="s">
        <v>11</v>
      </c>
      <c r="I5" s="125"/>
    </row>
    <row r="6" spans="1:9" ht="15.75" x14ac:dyDescent="0.25">
      <c r="A6" s="7"/>
      <c r="B6" s="8" t="s">
        <v>12</v>
      </c>
      <c r="C6" s="8"/>
      <c r="D6" s="9"/>
      <c r="E6" s="9"/>
      <c r="F6" s="9"/>
      <c r="G6" s="9"/>
      <c r="H6" s="9"/>
      <c r="I6" s="10"/>
    </row>
    <row r="7" spans="1:9" ht="32.25" customHeight="1" x14ac:dyDescent="0.25">
      <c r="A7" s="11">
        <v>1</v>
      </c>
      <c r="B7" s="12" t="s">
        <v>13</v>
      </c>
      <c r="C7" s="13" t="s">
        <v>14</v>
      </c>
      <c r="D7" s="14" t="s">
        <v>15</v>
      </c>
      <c r="E7" s="14" t="s">
        <v>16</v>
      </c>
      <c r="F7" s="15">
        <f>9337640+942840+157140</f>
        <v>10437620</v>
      </c>
      <c r="G7" s="15">
        <f>9337640+942840</f>
        <v>10280480</v>
      </c>
      <c r="H7" s="16">
        <f>F7-G7</f>
        <v>157140</v>
      </c>
      <c r="I7" s="17" t="s">
        <v>17</v>
      </c>
    </row>
    <row r="8" spans="1:9" ht="33" customHeight="1" x14ac:dyDescent="0.25">
      <c r="A8" s="18">
        <v>2</v>
      </c>
      <c r="B8" s="12" t="s">
        <v>18</v>
      </c>
      <c r="C8" s="13" t="s">
        <v>19</v>
      </c>
      <c r="D8" s="14" t="s">
        <v>20</v>
      </c>
      <c r="E8" s="14" t="s">
        <v>21</v>
      </c>
      <c r="F8" s="15">
        <f>4912571+22363</f>
        <v>4934934</v>
      </c>
      <c r="G8" s="15">
        <f>4912571+22363</f>
        <v>4934934</v>
      </c>
      <c r="H8" s="19">
        <v>0</v>
      </c>
      <c r="I8" s="20" t="s">
        <v>22</v>
      </c>
    </row>
    <row r="9" spans="1:9" ht="27" customHeight="1" x14ac:dyDescent="0.25">
      <c r="A9" s="18">
        <v>3</v>
      </c>
      <c r="B9" s="12" t="s">
        <v>23</v>
      </c>
      <c r="C9" s="13" t="s">
        <v>24</v>
      </c>
      <c r="D9" s="21" t="s">
        <v>25</v>
      </c>
      <c r="E9" s="14" t="s">
        <v>21</v>
      </c>
      <c r="F9" s="15">
        <f>4706002+318134</f>
        <v>5024136</v>
      </c>
      <c r="G9" s="15">
        <f>4706002+318134</f>
        <v>5024136</v>
      </c>
      <c r="H9" s="19">
        <v>0</v>
      </c>
      <c r="I9" s="20" t="s">
        <v>17</v>
      </c>
    </row>
    <row r="10" spans="1:9" ht="29.25" customHeight="1" x14ac:dyDescent="0.25">
      <c r="A10" s="18">
        <v>4</v>
      </c>
      <c r="B10" s="12" t="s">
        <v>26</v>
      </c>
      <c r="C10" s="13" t="s">
        <v>27</v>
      </c>
      <c r="D10" s="21" t="s">
        <v>28</v>
      </c>
      <c r="E10" s="14" t="s">
        <v>21</v>
      </c>
      <c r="F10" s="15">
        <f>7047107+714240+119040</f>
        <v>7880387</v>
      </c>
      <c r="G10" s="15">
        <f>7047107+714240</f>
        <v>7761347</v>
      </c>
      <c r="H10" s="22">
        <f t="shared" ref="H10:H15" si="0">F10-G10</f>
        <v>119040</v>
      </c>
      <c r="I10" s="20" t="s">
        <v>29</v>
      </c>
    </row>
    <row r="11" spans="1:9" ht="22.5" customHeight="1" x14ac:dyDescent="0.25">
      <c r="A11" s="18">
        <v>5</v>
      </c>
      <c r="B11" s="12" t="s">
        <v>30</v>
      </c>
      <c r="C11" s="13" t="s">
        <v>31</v>
      </c>
      <c r="D11" s="14" t="s">
        <v>32</v>
      </c>
      <c r="E11" s="14" t="s">
        <v>21</v>
      </c>
      <c r="F11" s="15">
        <f>4603140+461760+76960</f>
        <v>5141860</v>
      </c>
      <c r="G11" s="15">
        <f>4603140+461760</f>
        <v>5064900</v>
      </c>
      <c r="H11" s="22">
        <f t="shared" si="0"/>
        <v>76960</v>
      </c>
      <c r="I11" s="20" t="s">
        <v>33</v>
      </c>
    </row>
    <row r="12" spans="1:9" ht="35.25" customHeight="1" x14ac:dyDescent="0.25">
      <c r="A12" s="18">
        <v>6</v>
      </c>
      <c r="B12" s="12" t="s">
        <v>34</v>
      </c>
      <c r="C12" s="13" t="s">
        <v>35</v>
      </c>
      <c r="D12" s="14" t="s">
        <v>36</v>
      </c>
      <c r="E12" s="14" t="s">
        <v>16</v>
      </c>
      <c r="F12" s="15">
        <f>6707364+27985+388986</f>
        <v>7124335</v>
      </c>
      <c r="G12" s="15">
        <f>6707364+27985</f>
        <v>6735349</v>
      </c>
      <c r="H12" s="22">
        <f t="shared" si="0"/>
        <v>388986</v>
      </c>
      <c r="I12" s="20" t="s">
        <v>37</v>
      </c>
    </row>
    <row r="13" spans="1:9" ht="48.75" customHeight="1" x14ac:dyDescent="0.25">
      <c r="A13" s="18">
        <v>7</v>
      </c>
      <c r="B13" s="12" t="s">
        <v>38</v>
      </c>
      <c r="C13" s="13" t="s">
        <v>39</v>
      </c>
      <c r="D13" s="14" t="s">
        <v>40</v>
      </c>
      <c r="E13" s="14" t="s">
        <v>21</v>
      </c>
      <c r="F13" s="15">
        <f>20189802+480682</f>
        <v>20670484</v>
      </c>
      <c r="G13" s="15">
        <f>20189802+480682</f>
        <v>20670484</v>
      </c>
      <c r="H13" s="19">
        <v>0</v>
      </c>
      <c r="I13" s="20" t="s">
        <v>41</v>
      </c>
    </row>
    <row r="14" spans="1:9" ht="33" customHeight="1" x14ac:dyDescent="0.25">
      <c r="A14" s="18">
        <v>8</v>
      </c>
      <c r="B14" s="12" t="s">
        <v>42</v>
      </c>
      <c r="C14" s="13" t="s">
        <v>43</v>
      </c>
      <c r="D14" s="14" t="s">
        <v>44</v>
      </c>
      <c r="E14" s="14" t="s">
        <v>21</v>
      </c>
      <c r="F14" s="23">
        <f>3146000+726000+121000</f>
        <v>3993000</v>
      </c>
      <c r="G14" s="23">
        <f>3146000+726000</f>
        <v>3872000</v>
      </c>
      <c r="H14" s="22">
        <f t="shared" si="0"/>
        <v>121000</v>
      </c>
      <c r="I14" s="20" t="s">
        <v>29</v>
      </c>
    </row>
    <row r="15" spans="1:9" ht="24" customHeight="1" x14ac:dyDescent="0.25">
      <c r="A15" s="18">
        <v>9</v>
      </c>
      <c r="B15" s="24" t="s">
        <v>45</v>
      </c>
      <c r="C15" s="25" t="s">
        <v>46</v>
      </c>
      <c r="D15" s="26" t="s">
        <v>47</v>
      </c>
      <c r="E15" s="14" t="s">
        <v>21</v>
      </c>
      <c r="F15" s="15">
        <v>4699180</v>
      </c>
      <c r="G15" s="15">
        <v>4503420</v>
      </c>
      <c r="H15" s="22">
        <f t="shared" si="0"/>
        <v>195760</v>
      </c>
      <c r="I15" s="27" t="s">
        <v>48</v>
      </c>
    </row>
    <row r="16" spans="1:9" ht="18.75" customHeight="1" x14ac:dyDescent="0.25">
      <c r="A16" s="28"/>
      <c r="B16" s="29" t="s">
        <v>49</v>
      </c>
      <c r="C16" s="30"/>
      <c r="D16" s="29"/>
      <c r="E16" s="29"/>
      <c r="F16" s="29"/>
      <c r="G16" s="29"/>
      <c r="H16" s="31"/>
      <c r="I16" s="32"/>
    </row>
    <row r="17" spans="1:9" ht="28.5" customHeight="1" x14ac:dyDescent="0.25">
      <c r="A17" s="33">
        <v>10</v>
      </c>
      <c r="B17" s="34" t="s">
        <v>50</v>
      </c>
      <c r="C17" s="35" t="s">
        <v>51</v>
      </c>
      <c r="D17" s="36" t="s">
        <v>52</v>
      </c>
      <c r="E17" s="36"/>
      <c r="F17" s="37">
        <v>71480</v>
      </c>
      <c r="G17" s="19">
        <v>71480</v>
      </c>
      <c r="H17" s="19">
        <v>0</v>
      </c>
      <c r="I17" s="38" t="s">
        <v>10</v>
      </c>
    </row>
    <row r="18" spans="1:9" ht="36" customHeight="1" x14ac:dyDescent="0.25">
      <c r="A18" s="33">
        <v>11</v>
      </c>
      <c r="B18" s="34" t="s">
        <v>53</v>
      </c>
      <c r="C18" s="35" t="s">
        <v>54</v>
      </c>
      <c r="D18" s="36" t="s">
        <v>55</v>
      </c>
      <c r="E18" s="36"/>
      <c r="F18" s="37">
        <v>71480</v>
      </c>
      <c r="G18" s="19">
        <v>71480</v>
      </c>
      <c r="H18" s="19">
        <v>0</v>
      </c>
      <c r="I18" s="38" t="s">
        <v>10</v>
      </c>
    </row>
    <row r="19" spans="1:9" ht="26.25" customHeight="1" x14ac:dyDescent="0.25">
      <c r="A19" s="33">
        <v>12</v>
      </c>
      <c r="B19" s="34" t="s">
        <v>56</v>
      </c>
      <c r="C19" s="35" t="s">
        <v>57</v>
      </c>
      <c r="D19" s="36" t="s">
        <v>58</v>
      </c>
      <c r="E19" s="36"/>
      <c r="F19" s="37">
        <v>21480</v>
      </c>
      <c r="G19" s="19">
        <v>21480</v>
      </c>
      <c r="H19" s="19">
        <v>0</v>
      </c>
      <c r="I19" s="38" t="s">
        <v>10</v>
      </c>
    </row>
    <row r="20" spans="1:9" ht="23.25" customHeight="1" x14ac:dyDescent="0.25">
      <c r="A20" s="39">
        <v>13</v>
      </c>
      <c r="B20" s="34" t="s">
        <v>59</v>
      </c>
      <c r="C20" s="40" t="s">
        <v>60</v>
      </c>
      <c r="D20" s="41" t="s">
        <v>61</v>
      </c>
      <c r="E20" s="41"/>
      <c r="F20" s="42">
        <v>71240</v>
      </c>
      <c r="G20" s="19">
        <v>71240</v>
      </c>
      <c r="H20" s="19">
        <v>0</v>
      </c>
      <c r="I20" s="38" t="s">
        <v>10</v>
      </c>
    </row>
    <row r="21" spans="1:9" ht="33" customHeight="1" x14ac:dyDescent="0.25">
      <c r="A21" s="39">
        <v>14</v>
      </c>
      <c r="B21" s="43" t="s">
        <v>62</v>
      </c>
      <c r="C21" s="40" t="s">
        <v>63</v>
      </c>
      <c r="D21" s="41" t="s">
        <v>64</v>
      </c>
      <c r="E21" s="41"/>
      <c r="F21" s="42">
        <v>64707</v>
      </c>
      <c r="G21" s="42">
        <v>64707</v>
      </c>
      <c r="H21" s="19">
        <v>0</v>
      </c>
      <c r="I21" s="38" t="s">
        <v>10</v>
      </c>
    </row>
    <row r="22" spans="1:9" ht="30.75" customHeight="1" x14ac:dyDescent="0.25">
      <c r="A22" s="39">
        <v>15</v>
      </c>
      <c r="B22" s="43" t="s">
        <v>65</v>
      </c>
      <c r="C22" s="40" t="s">
        <v>66</v>
      </c>
      <c r="D22" s="41" t="s">
        <v>67</v>
      </c>
      <c r="E22" s="41"/>
      <c r="F22" s="42">
        <v>1842171</v>
      </c>
      <c r="G22" s="42">
        <v>1842171</v>
      </c>
      <c r="H22" s="19">
        <v>0</v>
      </c>
      <c r="I22" s="38" t="s">
        <v>10</v>
      </c>
    </row>
    <row r="23" spans="1:9" ht="26.25" customHeight="1" x14ac:dyDescent="0.25">
      <c r="A23" s="39">
        <v>16</v>
      </c>
      <c r="B23" s="43" t="s">
        <v>68</v>
      </c>
      <c r="C23" s="44" t="s">
        <v>69</v>
      </c>
      <c r="D23" s="40" t="s">
        <v>70</v>
      </c>
      <c r="E23" s="41"/>
      <c r="F23" s="42">
        <v>41240</v>
      </c>
      <c r="G23" s="45">
        <v>41240</v>
      </c>
      <c r="H23" s="19">
        <v>0</v>
      </c>
      <c r="I23" s="38" t="s">
        <v>10</v>
      </c>
    </row>
    <row r="24" spans="1:9" ht="30.75" customHeight="1" x14ac:dyDescent="0.25">
      <c r="A24" s="39">
        <v>17</v>
      </c>
      <c r="B24" s="43" t="s">
        <v>71</v>
      </c>
      <c r="C24" s="46" t="s">
        <v>72</v>
      </c>
      <c r="D24" s="40" t="s">
        <v>73</v>
      </c>
      <c r="E24" s="41"/>
      <c r="F24" s="42">
        <v>704402</v>
      </c>
      <c r="G24" s="42"/>
      <c r="H24" s="42">
        <v>704402</v>
      </c>
      <c r="I24" s="38" t="s">
        <v>74</v>
      </c>
    </row>
    <row r="25" spans="1:9" ht="29.25" customHeight="1" x14ac:dyDescent="0.25">
      <c r="A25" s="39">
        <v>18</v>
      </c>
      <c r="B25" s="43" t="s">
        <v>75</v>
      </c>
      <c r="C25" s="43" t="s">
        <v>76</v>
      </c>
      <c r="D25" s="43" t="s">
        <v>77</v>
      </c>
      <c r="E25" s="43"/>
      <c r="F25" s="47">
        <v>7570036</v>
      </c>
      <c r="G25" s="47"/>
      <c r="H25" s="47">
        <f t="shared" ref="H25" si="1">F25-G25</f>
        <v>7570036</v>
      </c>
      <c r="I25" s="38" t="s">
        <v>74</v>
      </c>
    </row>
    <row r="26" spans="1:9" ht="27" customHeight="1" x14ac:dyDescent="0.25">
      <c r="A26" s="39">
        <v>19</v>
      </c>
      <c r="B26" s="43" t="s">
        <v>78</v>
      </c>
      <c r="C26" s="43" t="s">
        <v>79</v>
      </c>
      <c r="D26" s="43" t="s">
        <v>80</v>
      </c>
      <c r="E26" s="43"/>
      <c r="F26" s="47">
        <v>956170</v>
      </c>
      <c r="G26" s="47">
        <v>956170</v>
      </c>
      <c r="H26" s="19">
        <v>0</v>
      </c>
      <c r="I26" s="38" t="s">
        <v>81</v>
      </c>
    </row>
    <row r="27" spans="1:9" ht="15.75" x14ac:dyDescent="0.25">
      <c r="A27" s="48"/>
      <c r="B27" s="49" t="s">
        <v>82</v>
      </c>
      <c r="C27" s="49"/>
      <c r="D27" s="50"/>
      <c r="E27" s="50"/>
      <c r="F27" s="50"/>
      <c r="G27" s="50"/>
      <c r="H27" s="51"/>
      <c r="I27" s="52"/>
    </row>
    <row r="28" spans="1:9" ht="58.5" customHeight="1" x14ac:dyDescent="0.25">
      <c r="A28" s="53">
        <v>20</v>
      </c>
      <c r="B28" s="54" t="s">
        <v>83</v>
      </c>
      <c r="C28" s="55" t="s">
        <v>84</v>
      </c>
      <c r="D28" s="36" t="s">
        <v>85</v>
      </c>
      <c r="E28" s="34" t="s">
        <v>86</v>
      </c>
      <c r="F28" s="56">
        <v>99560</v>
      </c>
      <c r="G28" s="56"/>
      <c r="H28" s="57">
        <v>99560</v>
      </c>
      <c r="I28" s="58" t="s">
        <v>87</v>
      </c>
    </row>
    <row r="29" spans="1:9" ht="15.75" x14ac:dyDescent="0.25">
      <c r="A29" s="48" t="s">
        <v>88</v>
      </c>
      <c r="B29" s="49" t="s">
        <v>89</v>
      </c>
      <c r="C29" s="49"/>
      <c r="D29" s="50"/>
      <c r="E29" s="50"/>
      <c r="F29" s="50"/>
      <c r="G29" s="50"/>
      <c r="H29" s="50"/>
      <c r="I29" s="52"/>
    </row>
    <row r="30" spans="1:9" ht="15.75" x14ac:dyDescent="0.25">
      <c r="A30" s="59">
        <v>21</v>
      </c>
      <c r="B30" s="60" t="s">
        <v>90</v>
      </c>
      <c r="C30" s="60" t="s">
        <v>91</v>
      </c>
      <c r="D30" s="60" t="s">
        <v>92</v>
      </c>
      <c r="E30" s="61"/>
      <c r="F30" s="56">
        <v>360240</v>
      </c>
      <c r="G30" s="62">
        <v>360240</v>
      </c>
      <c r="H30" s="44">
        <v>0</v>
      </c>
      <c r="I30" s="38" t="s">
        <v>10</v>
      </c>
    </row>
    <row r="31" spans="1:9" ht="15.75" x14ac:dyDescent="0.25">
      <c r="A31" s="59">
        <v>22</v>
      </c>
      <c r="B31" s="60" t="s">
        <v>93</v>
      </c>
      <c r="C31" s="60" t="s">
        <v>94</v>
      </c>
      <c r="D31" s="60" t="s">
        <v>95</v>
      </c>
      <c r="E31" s="61"/>
      <c r="F31" s="56">
        <v>3092154</v>
      </c>
      <c r="G31" s="62">
        <v>3092154</v>
      </c>
      <c r="H31" s="44">
        <v>0</v>
      </c>
      <c r="I31" s="38" t="s">
        <v>10</v>
      </c>
    </row>
    <row r="32" spans="1:9" ht="15.75" x14ac:dyDescent="0.25">
      <c r="A32" s="63"/>
      <c r="B32" s="64"/>
      <c r="C32" s="65"/>
      <c r="D32" s="66"/>
      <c r="E32" s="66"/>
      <c r="F32" s="56"/>
      <c r="G32" s="56"/>
      <c r="H32" s="67"/>
      <c r="I32" s="38"/>
    </row>
    <row r="33" spans="1:9" ht="15.75" x14ac:dyDescent="0.25">
      <c r="A33" s="68"/>
      <c r="B33" s="49" t="s">
        <v>96</v>
      </c>
      <c r="C33" s="49"/>
      <c r="D33" s="49"/>
      <c r="E33" s="49"/>
      <c r="F33" s="49"/>
      <c r="G33" s="49"/>
      <c r="H33" s="49"/>
      <c r="I33" s="69"/>
    </row>
    <row r="34" spans="1:9" ht="15.75" x14ac:dyDescent="0.25">
      <c r="A34" s="63">
        <v>23</v>
      </c>
      <c r="B34" s="70" t="s">
        <v>97</v>
      </c>
      <c r="C34" s="71" t="s">
        <v>98</v>
      </c>
      <c r="D34" s="72" t="s">
        <v>99</v>
      </c>
      <c r="E34" s="72"/>
      <c r="F34" s="56">
        <v>1114868</v>
      </c>
      <c r="G34" s="62">
        <v>1114868</v>
      </c>
      <c r="H34" s="44">
        <v>0</v>
      </c>
      <c r="I34" s="38" t="s">
        <v>10</v>
      </c>
    </row>
    <row r="35" spans="1:9" ht="15.75" x14ac:dyDescent="0.25">
      <c r="A35" s="63"/>
      <c r="B35" s="70"/>
      <c r="C35" s="71"/>
      <c r="D35" s="72"/>
      <c r="E35" s="72"/>
      <c r="F35" s="56"/>
      <c r="G35" s="73"/>
      <c r="H35" s="56"/>
      <c r="I35" s="38"/>
    </row>
    <row r="36" spans="1:9" ht="15.75" x14ac:dyDescent="0.25">
      <c r="A36" s="68"/>
      <c r="B36" s="49" t="s">
        <v>100</v>
      </c>
      <c r="C36" s="49"/>
      <c r="D36" s="49"/>
      <c r="E36" s="49"/>
      <c r="F36" s="49"/>
      <c r="G36" s="49"/>
      <c r="H36" s="49"/>
      <c r="I36" s="69"/>
    </row>
    <row r="37" spans="1:9" ht="15.75" x14ac:dyDescent="0.25">
      <c r="A37" s="63">
        <v>19</v>
      </c>
      <c r="B37" s="70" t="s">
        <v>101</v>
      </c>
      <c r="C37" s="74" t="s">
        <v>102</v>
      </c>
      <c r="D37" s="72" t="s">
        <v>103</v>
      </c>
      <c r="E37" s="72"/>
      <c r="F37" s="56">
        <v>1098544</v>
      </c>
      <c r="G37" s="56">
        <v>1098544</v>
      </c>
      <c r="H37" s="19">
        <v>0</v>
      </c>
      <c r="I37" s="38" t="s">
        <v>10</v>
      </c>
    </row>
    <row r="38" spans="1:9" ht="36.75" customHeight="1" x14ac:dyDescent="0.25">
      <c r="A38" s="63">
        <v>24</v>
      </c>
      <c r="B38" s="75" t="s">
        <v>104</v>
      </c>
      <c r="C38" s="74" t="s">
        <v>131</v>
      </c>
      <c r="D38" s="76" t="s">
        <v>105</v>
      </c>
      <c r="E38" s="72"/>
      <c r="F38" s="56">
        <v>1107019</v>
      </c>
      <c r="G38" s="56"/>
      <c r="H38" s="56">
        <v>1107019</v>
      </c>
      <c r="I38" s="38" t="s">
        <v>74</v>
      </c>
    </row>
    <row r="39" spans="1:9" ht="15.75" x14ac:dyDescent="0.25">
      <c r="A39" s="68"/>
      <c r="B39" s="49" t="s">
        <v>106</v>
      </c>
      <c r="C39" s="49"/>
      <c r="D39" s="49"/>
      <c r="E39" s="49"/>
      <c r="F39" s="49"/>
      <c r="G39" s="49"/>
      <c r="H39" s="49"/>
      <c r="I39" s="69"/>
    </row>
    <row r="40" spans="1:9" ht="27" customHeight="1" x14ac:dyDescent="0.25">
      <c r="A40" s="63">
        <v>25</v>
      </c>
      <c r="B40" s="70" t="s">
        <v>107</v>
      </c>
      <c r="C40" s="77" t="s">
        <v>108</v>
      </c>
      <c r="D40" s="78" t="s">
        <v>109</v>
      </c>
      <c r="E40" s="79"/>
      <c r="F40" s="80">
        <v>949200</v>
      </c>
      <c r="G40" s="80">
        <v>949200</v>
      </c>
      <c r="H40" s="19">
        <v>0</v>
      </c>
      <c r="I40" s="38" t="s">
        <v>10</v>
      </c>
    </row>
    <row r="41" spans="1:9" ht="15.75" x14ac:dyDescent="0.25">
      <c r="A41" s="63"/>
      <c r="B41" s="70"/>
      <c r="C41" s="81"/>
      <c r="D41" s="72"/>
      <c r="E41" s="72"/>
      <c r="F41" s="73"/>
      <c r="G41" s="73"/>
      <c r="H41" s="82"/>
      <c r="I41" s="38"/>
    </row>
    <row r="42" spans="1:9" ht="15.75" x14ac:dyDescent="0.25">
      <c r="A42" s="48"/>
      <c r="B42" s="49" t="s">
        <v>110</v>
      </c>
      <c r="C42" s="49"/>
      <c r="D42" s="50"/>
      <c r="E42" s="50"/>
      <c r="F42" s="50"/>
      <c r="G42" s="50"/>
      <c r="H42" s="50"/>
      <c r="I42" s="52"/>
    </row>
    <row r="43" spans="1:9" ht="29.25" customHeight="1" x14ac:dyDescent="0.25">
      <c r="A43" s="83">
        <v>26</v>
      </c>
      <c r="B43" s="84" t="s">
        <v>111</v>
      </c>
      <c r="C43" s="60" t="s">
        <v>112</v>
      </c>
      <c r="D43" s="85" t="s">
        <v>113</v>
      </c>
      <c r="E43" s="86"/>
      <c r="F43" s="56">
        <v>409472</v>
      </c>
      <c r="G43" s="87">
        <v>409472</v>
      </c>
      <c r="H43" s="87">
        <v>0</v>
      </c>
      <c r="I43" s="38" t="s">
        <v>10</v>
      </c>
    </row>
    <row r="44" spans="1:9" ht="32.25" customHeight="1" x14ac:dyDescent="0.25">
      <c r="A44" s="83">
        <v>27</v>
      </c>
      <c r="B44" s="88" t="s">
        <v>114</v>
      </c>
      <c r="C44" s="89" t="s">
        <v>115</v>
      </c>
      <c r="D44" s="90" t="s">
        <v>116</v>
      </c>
      <c r="E44" s="76"/>
      <c r="F44" s="56">
        <v>1482546</v>
      </c>
      <c r="G44" s="56"/>
      <c r="H44" s="131">
        <v>1482546</v>
      </c>
      <c r="I44" s="38" t="s">
        <v>74</v>
      </c>
    </row>
    <row r="45" spans="1:9" ht="15.75" x14ac:dyDescent="0.25">
      <c r="A45" s="48"/>
      <c r="B45" s="49" t="s">
        <v>117</v>
      </c>
      <c r="C45" s="49"/>
      <c r="D45" s="50"/>
      <c r="E45" s="50"/>
      <c r="F45" s="91"/>
      <c r="G45" s="92"/>
      <c r="H45" s="92"/>
      <c r="I45" s="93"/>
    </row>
    <row r="46" spans="1:9" ht="16.5" thickBot="1" x14ac:dyDescent="0.3">
      <c r="A46" s="94">
        <v>34</v>
      </c>
      <c r="B46" s="95" t="s">
        <v>118</v>
      </c>
      <c r="C46" s="96" t="s">
        <v>119</v>
      </c>
      <c r="D46" s="97" t="s">
        <v>120</v>
      </c>
      <c r="E46" s="98"/>
      <c r="F46" s="99">
        <v>45000</v>
      </c>
      <c r="G46" s="99">
        <v>45000</v>
      </c>
      <c r="H46" s="100">
        <v>0</v>
      </c>
      <c r="I46" s="38" t="s">
        <v>10</v>
      </c>
    </row>
    <row r="47" spans="1:9" ht="19.5" thickBot="1" x14ac:dyDescent="0.35">
      <c r="A47" s="101"/>
      <c r="B47" s="102" t="s">
        <v>121</v>
      </c>
      <c r="C47" s="103"/>
      <c r="D47" s="103"/>
      <c r="E47" s="103"/>
      <c r="F47" s="104">
        <f>SUM(F7:F46)</f>
        <v>91078945</v>
      </c>
      <c r="G47" s="104">
        <f>SUM(G7:G46)</f>
        <v>79056496</v>
      </c>
      <c r="H47" s="104">
        <f>SUM(H7:H46)</f>
        <v>12022449</v>
      </c>
      <c r="I47" s="105"/>
    </row>
    <row r="51" spans="7:9" ht="64.5" x14ac:dyDescent="0.25">
      <c r="G51" s="106" t="s">
        <v>122</v>
      </c>
      <c r="H51" s="107" t="s">
        <v>123</v>
      </c>
      <c r="I51" s="106"/>
    </row>
    <row r="52" spans="7:9" ht="15.75" x14ac:dyDescent="0.25">
      <c r="G52" s="108" t="s">
        <v>124</v>
      </c>
      <c r="H52" s="109">
        <v>1058886</v>
      </c>
      <c r="I52" s="106"/>
    </row>
    <row r="53" spans="7:9" ht="15.75" x14ac:dyDescent="0.25">
      <c r="G53" s="108" t="s">
        <v>125</v>
      </c>
      <c r="H53" s="110">
        <v>7275454</v>
      </c>
      <c r="I53" s="111"/>
    </row>
    <row r="54" spans="7:9" ht="15.75" x14ac:dyDescent="0.25">
      <c r="G54" s="108" t="s">
        <v>126</v>
      </c>
      <c r="H54" s="110">
        <v>1482546</v>
      </c>
      <c r="I54" s="106"/>
    </row>
    <row r="55" spans="7:9" ht="15.75" x14ac:dyDescent="0.25">
      <c r="G55" s="112" t="s">
        <v>127</v>
      </c>
      <c r="H55" s="113">
        <v>0</v>
      </c>
      <c r="I55" s="114"/>
    </row>
    <row r="56" spans="7:9" ht="15.75" x14ac:dyDescent="0.25">
      <c r="G56" s="108" t="s">
        <v>128</v>
      </c>
      <c r="H56" s="115">
        <v>0</v>
      </c>
      <c r="I56" s="106"/>
    </row>
    <row r="57" spans="7:9" ht="15.75" x14ac:dyDescent="0.25">
      <c r="G57" s="108" t="s">
        <v>129</v>
      </c>
      <c r="H57" s="56">
        <v>2205563</v>
      </c>
      <c r="I57" s="106"/>
    </row>
    <row r="58" spans="7:9" ht="15.75" x14ac:dyDescent="0.25">
      <c r="G58" s="116" t="s">
        <v>130</v>
      </c>
      <c r="H58" s="117">
        <v>12022449</v>
      </c>
      <c r="I58" s="118"/>
    </row>
    <row r="59" spans="7:9" x14ac:dyDescent="0.25">
      <c r="H59" s="119"/>
    </row>
  </sheetData>
  <mergeCells count="8">
    <mergeCell ref="B2:I2"/>
    <mergeCell ref="B3:I3"/>
    <mergeCell ref="A4:A5"/>
    <mergeCell ref="B4:B5"/>
    <mergeCell ref="C4:C5"/>
    <mergeCell ref="D4:D5"/>
    <mergeCell ref="F4:H4"/>
    <mergeCell ref="I4:I5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Kacorri</dc:creator>
  <cp:lastModifiedBy>Marie Kacorri</cp:lastModifiedBy>
  <dcterms:created xsi:type="dcterms:W3CDTF">2020-08-07T10:41:40Z</dcterms:created>
  <dcterms:modified xsi:type="dcterms:W3CDTF">2020-08-07T10:57:35Z</dcterms:modified>
</cp:coreProperties>
</file>