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Desktop\"/>
    </mc:Choice>
  </mc:AlternateContent>
  <bookViews>
    <workbookView xWindow="0" yWindow="0" windowWidth="28800" windowHeight="12435" activeTab="1"/>
  </bookViews>
  <sheets>
    <sheet name="30.5.2021" sheetId="1" r:id="rId1"/>
    <sheet name="Vend. Gjyq. per evidenc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1" i="2" l="1"/>
  <c r="H27" i="2" l="1"/>
  <c r="H23" i="2"/>
  <c r="H32" i="2" s="1"/>
  <c r="H25" i="2"/>
  <c r="H35" i="2" s="1"/>
  <c r="G28" i="2"/>
  <c r="H19" i="2"/>
  <c r="H18" i="2"/>
  <c r="F9" i="2"/>
  <c r="H9" i="2" s="1"/>
  <c r="F8" i="2"/>
  <c r="H8" i="2" s="1"/>
  <c r="F7" i="2"/>
  <c r="H7" i="2" s="1"/>
  <c r="F6" i="2"/>
  <c r="H7" i="1"/>
  <c r="H8" i="1"/>
  <c r="H9" i="1"/>
  <c r="H6" i="1"/>
  <c r="F9" i="1"/>
  <c r="F8" i="1"/>
  <c r="F7" i="1"/>
  <c r="F6" i="1"/>
  <c r="H33" i="2" l="1"/>
  <c r="H37" i="2" s="1"/>
  <c r="F28" i="2"/>
  <c r="H6" i="2"/>
  <c r="H28" i="2" s="1"/>
  <c r="H59" i="1"/>
  <c r="H38" i="1"/>
  <c r="H37" i="1"/>
  <c r="H36" i="1"/>
  <c r="H33" i="1"/>
  <c r="H32" i="1"/>
  <c r="H29" i="1"/>
  <c r="H28" i="1"/>
  <c r="N25" i="1"/>
  <c r="H15" i="1"/>
  <c r="H14" i="1"/>
  <c r="H13" i="1"/>
  <c r="H12" i="1"/>
  <c r="H11" i="1"/>
  <c r="G50" i="1"/>
  <c r="H50" i="1" l="1"/>
  <c r="F50" i="1"/>
</calcChain>
</file>

<file path=xl/sharedStrings.xml><?xml version="1.0" encoding="utf-8"?>
<sst xmlns="http://schemas.openxmlformats.org/spreadsheetml/2006/main" count="265" uniqueCount="136">
  <si>
    <t>MINISTRIA E BUJQËSISË DHE ZHVILLIMIT RURAL</t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</si>
  <si>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</si>
  <si>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</si>
  <si>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</si>
  <si>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</si>
  <si>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</si>
  <si>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</si>
  <si>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</si>
  <si>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</si>
  <si>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</si>
  <si>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</si>
  <si>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</si>
  <si>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</si>
  <si>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</si>
  <si>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</si>
  <si>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</si>
  <si>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 xml:space="preserve">Rikthim në punë </t>
  </si>
  <si>
    <t>Alfred      Omuri</t>
  </si>
  <si>
    <t>7289/2, dt.01.11.2017</t>
  </si>
  <si>
    <t>167, dt.04.02.2015</t>
  </si>
  <si>
    <t>Luan    Bregu</t>
  </si>
  <si>
    <t>6473/2 dt 29.08.2019</t>
  </si>
  <si>
    <t>2256 dt 12.07.2019</t>
  </si>
  <si>
    <t>Rudin Qehajaj</t>
  </si>
  <si>
    <t>5220, dt. 2.7.2020</t>
  </si>
  <si>
    <t>4635, dt.10.10.2016</t>
  </si>
  <si>
    <t xml:space="preserve">AKU Tiranë </t>
  </si>
  <si>
    <t>DRAKU Tirane, Mimoza Facja</t>
  </si>
  <si>
    <t>3728/2, dt. 11.06.2020</t>
  </si>
  <si>
    <t>1046, dt. 13.02.2014</t>
  </si>
  <si>
    <t>DRAKU Tirane, Et'hen Shukulli</t>
  </si>
  <si>
    <t>9267/2, dt. 6.11.2020</t>
  </si>
  <si>
    <t>3320, dt. 20.12.2019</t>
  </si>
  <si>
    <t>Diferenca</t>
  </si>
  <si>
    <t xml:space="preserve"> DRAKU Durres  AMG sh.p.k</t>
  </si>
  <si>
    <t>4215/2, dt.2.7.2020</t>
  </si>
  <si>
    <t>3459 dt. 04.07.2016, ndryshuar me VGJ Ap. Nr. 189, dt.4.2.2020</t>
  </si>
  <si>
    <t xml:space="preserve"> DRAKU Berat  Engjellushe Dyshniku</t>
  </si>
  <si>
    <t>10139/2, dt. 25.11.2020</t>
  </si>
  <si>
    <t>333, dt 15.7.2020</t>
  </si>
  <si>
    <t>DRAKU  Diber, Sanije Neziri</t>
  </si>
  <si>
    <t>10952/1, dt. 28.12.2020</t>
  </si>
  <si>
    <t>1419, dt. 8.7.2020</t>
  </si>
  <si>
    <t>DRAKU  Tiranë Arben Shytaj</t>
  </si>
  <si>
    <t>1570/2, dt. 23.2.2021</t>
  </si>
  <si>
    <t>978, dt. 26.11.2020</t>
  </si>
  <si>
    <t>Në vazhdimësi likujdimi nga institucioni në 2021</t>
  </si>
  <si>
    <t>DRAKU Korçë, Daut Pepa</t>
  </si>
  <si>
    <t>219/3, dt.15.2.2021</t>
  </si>
  <si>
    <t>959, dt. 23.11.2020</t>
  </si>
  <si>
    <t>DRAKU Berat, Vasillaq Strora</t>
  </si>
  <si>
    <t>1584/2, dt. 25.2.2021</t>
  </si>
  <si>
    <t>1360, dt. 5.11.2018</t>
  </si>
  <si>
    <t>DRAKU Durres Vjollca Shahini</t>
  </si>
  <si>
    <t>2727/2, dt. 15.4.2021</t>
  </si>
  <si>
    <t>4152, dt. 16.11.2018</t>
  </si>
  <si>
    <t>DRAKU Shkoder, Genc Jasini</t>
  </si>
  <si>
    <t>Zyra permbarimore Berat</t>
  </si>
  <si>
    <t>Ne pritje te daljes se Autorizimit per likujdim</t>
  </si>
  <si>
    <t xml:space="preserve">Ilir Kananaj, DRAKU Vlore </t>
  </si>
  <si>
    <t>Nr. 466 date 28.09.2020</t>
  </si>
  <si>
    <t>Ne pritje te daljes se autorizimit per likujdim dhe saktesoimit te detyrimit.</t>
  </si>
  <si>
    <t xml:space="preserve">Ne pritje te daljes se autorizimit per likujdim 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</si>
  <si>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</si>
  <si>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</si>
  <si>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</si>
  <si>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</si>
  <si>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85 120 lekë</t>
  </si>
  <si>
    <t>Paguar deri me 31.1.2021</t>
  </si>
  <si>
    <t xml:space="preserve">                </t>
  </si>
  <si>
    <t>DUK Fier</t>
  </si>
  <si>
    <t>Gramoz Ibro</t>
  </si>
  <si>
    <t>9865/1, dt. 19.11.2020</t>
  </si>
  <si>
    <t>446, dt. 21.9.2020</t>
  </si>
  <si>
    <t>BRK Fier(Lushnje,Vlore, Gjirokaster)</t>
  </si>
  <si>
    <t>Silvana Nazaj</t>
  </si>
  <si>
    <t xml:space="preserve"> 2056\2 dt 24,03,2021</t>
  </si>
  <si>
    <t>5,(86-2021-11),dt 14,01,2021</t>
  </si>
  <si>
    <t xml:space="preserve">Fredo Berberi </t>
  </si>
  <si>
    <t>1913 dt 20.11.2018, nr 335, dt. 17.12.2020</t>
  </si>
  <si>
    <t>DUK Lezhe</t>
  </si>
  <si>
    <t>Nikoll Deda</t>
  </si>
  <si>
    <t>9459/2, dt. 4.10.2020</t>
  </si>
  <si>
    <t>191, dt.20.3.2020</t>
  </si>
  <si>
    <t>Gjon Perndrecaj</t>
  </si>
  <si>
    <t>9938/2 dt.19.11.2020</t>
  </si>
  <si>
    <t>137 dt.06.07.2020</t>
  </si>
  <si>
    <t>DRSHVMB Vlore</t>
  </si>
  <si>
    <t>Perparim Muho(trashegimtaret)</t>
  </si>
  <si>
    <t>7767/4, dt.15.11.2019</t>
  </si>
  <si>
    <t>772, dt. 30.5.2017</t>
  </si>
  <si>
    <t>Dashamir Begaj</t>
  </si>
  <si>
    <t>6594/2, dt.10.9.2020</t>
  </si>
  <si>
    <t>189, dt.30.6.2020</t>
  </si>
  <si>
    <t>Krenar Veli</t>
  </si>
  <si>
    <t>109221, dt.15.12.2020</t>
  </si>
  <si>
    <t>13, 17.12.2013</t>
  </si>
  <si>
    <t>DRSHVMB Tirane</t>
  </si>
  <si>
    <t xml:space="preserve">Bioferma Ramilli 04 shpk </t>
  </si>
  <si>
    <t>5781/2, dt. 4.8.2020</t>
  </si>
  <si>
    <t>1345, dt. 3.4.2017.</t>
  </si>
  <si>
    <t>DSHPA</t>
  </si>
  <si>
    <t>Kujtim Mehmeti</t>
  </si>
  <si>
    <t>1587/2, dt. 18.2.2021</t>
  </si>
  <si>
    <t>23, dt 11.1.2021</t>
  </si>
  <si>
    <t>DUK Korçë</t>
  </si>
  <si>
    <t>Amalia Musmuça</t>
  </si>
  <si>
    <t>5543/2, dt.24.7.2020</t>
  </si>
  <si>
    <t>198,dt. 9.2.2018</t>
  </si>
  <si>
    <t>AREB Tirane</t>
  </si>
  <si>
    <t>Rufat Balliu</t>
  </si>
  <si>
    <t>1568/2, dt. 22.2.2021</t>
  </si>
  <si>
    <t>4489, dt. 11.12.2018</t>
  </si>
  <si>
    <t>AZHBR</t>
  </si>
  <si>
    <t>Sadije Hasa</t>
  </si>
  <si>
    <t>3158/2, dt. 705.2021</t>
  </si>
  <si>
    <t>110, dt 18.2.2021</t>
  </si>
  <si>
    <t>TOTALI</t>
  </si>
  <si>
    <t>Deri me 28.2.2020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</si>
  <si>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</si>
  <si>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</si>
  <si>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</si>
  <si>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</si>
  <si>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</si>
  <si>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</si>
  <si>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</si>
  <si>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</si>
  <si>
    <r>
      <t xml:space="preserve">                                                                                                                                                                 Database për Vendimet Gjyqësore   28.2.2021   deri me 20.5.2021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</si>
  <si>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Pa autorizim, ka paraqitur dokumentacionin ne institucion</t>
  </si>
  <si>
    <t xml:space="preserve"> 166 dt. 20.10.2020</t>
  </si>
  <si>
    <t>433(623)dt 26.07.2019</t>
  </si>
  <si>
    <t>Vasli Nasto DRAKU Korce</t>
  </si>
  <si>
    <t xml:space="preserve"> Jeton Lazimi DRAKU DIBER</t>
  </si>
  <si>
    <t>Paguar deri me 30.04.2021</t>
  </si>
  <si>
    <t>Deri me 30.5.2021</t>
  </si>
  <si>
    <r>
      <t xml:space="preserve">                                                                                                                                                                 Database për Vendimet Gjyqësore   28.2.2021   deri me 30.5.2021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</si>
</sst>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0" fillId="0" borderId="0" applyFont="0" applyFill="0" applyBorder="0" applyAlignment="0" applyProtection="0"/>
  </cellStyleXfs>
  <cellXfs count="188">
    <xf numFmtId="0" fontId="0" fillId="0" borderId="0" xfId="0"/>
    <xf numFmtId="0" fontId="3" fillId="0" borderId="0" xfId="0" applyFont="1"/>
    <xf numFmtId="0" fontId="5" fillId="0" borderId="2" xfId="0" applyFont="1" applyBorder="1" applyAlignment="1">
      <alignment horizontal="center" wrapText="1"/>
    </xf>
    <xf numFmtId="0" fontId="7" fillId="0" borderId="7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2" borderId="10" xfId="0" applyFont="1" applyFill="1" applyBorder="1"/>
    <xf numFmtId="0" fontId="5" fillId="2" borderId="11" xfId="0" applyFont="1" applyFill="1" applyBorder="1" applyAlignment="1">
      <alignment horizontal="center"/>
    </xf>
    <xf numFmtId="49" fontId="5" fillId="2" borderId="11" xfId="0" applyNumberFormat="1" applyFont="1" applyFill="1" applyBorder="1" applyAlignment="1"/>
    <xf numFmtId="49" fontId="5" fillId="2" borderId="12" xfId="0" applyNumberFormat="1" applyFont="1" applyFill="1" applyBorder="1" applyAlignment="1"/>
    <xf numFmtId="0" fontId="3" fillId="0" borderId="13" xfId="0" applyFont="1" applyFill="1" applyBorder="1" applyAlignment="1">
      <alignment horizontal="right"/>
    </xf>
    <xf numFmtId="0" fontId="8" fillId="3" borderId="14" xfId="2" applyFont="1" applyFill="1" applyBorder="1"/>
    <xf numFmtId="0" fontId="9" fillId="3" borderId="14" xfId="2" applyNumberFormat="1" applyFont="1" applyFill="1" applyBorder="1" applyAlignment="1">
      <alignment horizontal="left"/>
    </xf>
    <xf numFmtId="0" fontId="9" fillId="3" borderId="14" xfId="2" applyFont="1" applyFill="1" applyBorder="1" applyAlignment="1">
      <alignment wrapText="1"/>
    </xf>
    <xf numFmtId="165" fontId="9" fillId="3" borderId="14" xfId="3" applyNumberFormat="1" applyFont="1" applyFill="1" applyBorder="1"/>
    <xf numFmtId="0" fontId="3" fillId="0" borderId="15" xfId="0" applyFont="1" applyFill="1" applyBorder="1" applyAlignment="1">
      <alignment horizontal="right"/>
    </xf>
    <xf numFmtId="0" fontId="8" fillId="3" borderId="16" xfId="2" applyFont="1" applyFill="1" applyBorder="1"/>
    <xf numFmtId="0" fontId="9" fillId="3" borderId="16" xfId="2" applyNumberFormat="1" applyFont="1" applyFill="1" applyBorder="1" applyAlignment="1">
      <alignment horizontal="left"/>
    </xf>
    <xf numFmtId="0" fontId="9" fillId="3" borderId="16" xfId="2" applyFont="1" applyFill="1" applyBorder="1" applyAlignment="1">
      <alignment wrapText="1"/>
    </xf>
    <xf numFmtId="165" fontId="9" fillId="3" borderId="16" xfId="3" applyNumberFormat="1" applyFont="1" applyFill="1" applyBorder="1"/>
    <xf numFmtId="37" fontId="9" fillId="3" borderId="16" xfId="2" applyNumberFormat="1" applyFont="1" applyFill="1" applyBorder="1"/>
    <xf numFmtId="3" fontId="9" fillId="3" borderId="17" xfId="2" applyNumberFormat="1" applyFont="1" applyFill="1" applyBorder="1" applyAlignment="1">
      <alignment wrapText="1"/>
    </xf>
    <xf numFmtId="0" fontId="8" fillId="3" borderId="16" xfId="0" applyFont="1" applyFill="1" applyBorder="1"/>
    <xf numFmtId="0" fontId="9" fillId="3" borderId="16" xfId="0" applyNumberFormat="1" applyFont="1" applyFill="1" applyBorder="1" applyAlignment="1">
      <alignment horizontal="left"/>
    </xf>
    <xf numFmtId="0" fontId="9" fillId="3" borderId="16" xfId="0" applyFont="1" applyFill="1" applyBorder="1" applyAlignment="1">
      <alignment wrapText="1"/>
    </xf>
    <xf numFmtId="0" fontId="5" fillId="2" borderId="18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165" fontId="5" fillId="2" borderId="19" xfId="0" applyNumberFormat="1" applyFont="1" applyFill="1" applyBorder="1"/>
    <xf numFmtId="0" fontId="5" fillId="2" borderId="21" xfId="0" applyFont="1" applyFill="1" applyBorder="1"/>
    <xf numFmtId="0" fontId="3" fillId="0" borderId="19" xfId="0" applyFont="1" applyFill="1" applyBorder="1" applyAlignment="1">
      <alignment wrapText="1"/>
    </xf>
    <xf numFmtId="0" fontId="0" fillId="0" borderId="19" xfId="0" applyBorder="1"/>
    <xf numFmtId="0" fontId="3" fillId="0" borderId="19" xfId="0" applyFont="1" applyFill="1" applyBorder="1" applyAlignment="1">
      <alignment horizontal="left" wrapText="1"/>
    </xf>
    <xf numFmtId="0" fontId="3" fillId="0" borderId="19" xfId="0" applyFont="1" applyFill="1" applyBorder="1"/>
    <xf numFmtId="165" fontId="9" fillId="3" borderId="19" xfId="0" applyNumberFormat="1" applyFont="1" applyFill="1" applyBorder="1"/>
    <xf numFmtId="3" fontId="11" fillId="0" borderId="0" xfId="0" applyNumberFormat="1" applyFont="1" applyFill="1" applyBorder="1" applyAlignment="1">
      <alignment horizontal="left" vertical="center"/>
    </xf>
    <xf numFmtId="3" fontId="12" fillId="0" borderId="0" xfId="0" applyNumberFormat="1" applyFont="1" applyFill="1" applyBorder="1" applyAlignment="1">
      <alignment horizontal="left" vertical="center" wrapText="1"/>
    </xf>
    <xf numFmtId="3" fontId="12" fillId="0" borderId="0" xfId="0" applyNumberFormat="1" applyFont="1" applyFill="1" applyBorder="1" applyAlignment="1">
      <alignment horizontal="left" vertical="center"/>
    </xf>
    <xf numFmtId="3" fontId="12" fillId="0" borderId="0" xfId="1" applyNumberFormat="1" applyFont="1" applyFill="1" applyBorder="1" applyAlignment="1">
      <alignment horizontal="left" vertical="center"/>
    </xf>
    <xf numFmtId="3" fontId="7" fillId="0" borderId="17" xfId="0" applyNumberFormat="1" applyFont="1" applyFill="1" applyBorder="1" applyAlignment="1">
      <alignment wrapText="1"/>
    </xf>
    <xf numFmtId="165" fontId="9" fillId="3" borderId="16" xfId="0" applyNumberFormat="1" applyFont="1" applyFill="1" applyBorder="1"/>
    <xf numFmtId="3" fontId="11" fillId="0" borderId="0" xfId="0" applyNumberFormat="1" applyFont="1" applyFill="1" applyBorder="1" applyAlignment="1">
      <alignment horizontal="left" vertical="center" wrapText="1"/>
    </xf>
    <xf numFmtId="165" fontId="9" fillId="3" borderId="19" xfId="0" applyNumberFormat="1" applyFont="1" applyFill="1" applyBorder="1" applyAlignment="1">
      <alignment wrapText="1"/>
    </xf>
    <xf numFmtId="0" fontId="5" fillId="2" borderId="15" xfId="0" applyFont="1" applyFill="1" applyBorder="1"/>
    <xf numFmtId="0" fontId="5" fillId="2" borderId="19" xfId="0" applyFont="1" applyFill="1" applyBorder="1" applyAlignment="1">
      <alignment horizontal="center"/>
    </xf>
    <xf numFmtId="49" fontId="5" fillId="2" borderId="19" xfId="0" applyNumberFormat="1" applyFont="1" applyFill="1" applyBorder="1" applyAlignment="1"/>
    <xf numFmtId="49" fontId="5" fillId="2" borderId="22" xfId="0" applyNumberFormat="1" applyFont="1" applyFill="1" applyBorder="1" applyAlignment="1"/>
    <xf numFmtId="49" fontId="5" fillId="2" borderId="16" xfId="0" applyNumberFormat="1" applyFont="1" applyFill="1" applyBorder="1" applyAlignment="1"/>
    <xf numFmtId="49" fontId="5" fillId="2" borderId="23" xfId="0" applyNumberFormat="1" applyFont="1" applyFill="1" applyBorder="1" applyAlignment="1"/>
    <xf numFmtId="37" fontId="7" fillId="2" borderId="16" xfId="1" applyNumberFormat="1" applyFont="1" applyFill="1" applyBorder="1" applyAlignment="1"/>
    <xf numFmtId="165" fontId="7" fillId="2" borderId="16" xfId="0" applyNumberFormat="1" applyFont="1" applyFill="1" applyBorder="1" applyAlignment="1"/>
    <xf numFmtId="0" fontId="3" fillId="0" borderId="24" xfId="0" applyFont="1" applyFill="1" applyBorder="1"/>
    <xf numFmtId="0" fontId="3" fillId="0" borderId="16" xfId="0" applyNumberFormat="1" applyFont="1" applyFill="1" applyBorder="1" applyAlignment="1">
      <alignment horizontal="left"/>
    </xf>
    <xf numFmtId="0" fontId="3" fillId="0" borderId="16" xfId="0" applyNumberFormat="1" applyFont="1" applyFill="1" applyBorder="1" applyAlignment="1">
      <alignment horizontal="left" wrapText="1"/>
    </xf>
    <xf numFmtId="0" fontId="3" fillId="0" borderId="16" xfId="0" applyFont="1" applyFill="1" applyBorder="1"/>
    <xf numFmtId="0" fontId="3" fillId="0" borderId="16" xfId="0" applyFont="1" applyFill="1" applyBorder="1" applyAlignment="1">
      <alignment wrapText="1"/>
    </xf>
    <xf numFmtId="165" fontId="9" fillId="3" borderId="19" xfId="1" applyNumberFormat="1" applyFont="1" applyFill="1" applyBorder="1"/>
    <xf numFmtId="165" fontId="9" fillId="3" borderId="19" xfId="1" applyNumberFormat="1" applyFont="1" applyFill="1" applyBorder="1" applyAlignment="1">
      <alignment horizontal="right"/>
    </xf>
    <xf numFmtId="3" fontId="9" fillId="3" borderId="21" xfId="0" applyNumberFormat="1" applyFont="1" applyFill="1" applyBorder="1" applyAlignment="1">
      <alignment wrapText="1"/>
    </xf>
    <xf numFmtId="3" fontId="13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49" fontId="5" fillId="2" borderId="21" xfId="0" applyNumberFormat="1" applyFont="1" applyFill="1" applyBorder="1" applyAlignment="1"/>
    <xf numFmtId="0" fontId="15" fillId="0" borderId="24" xfId="0" applyFont="1" applyFill="1" applyBorder="1"/>
    <xf numFmtId="0" fontId="7" fillId="0" borderId="16" xfId="0" applyFont="1" applyFill="1" applyBorder="1" applyAlignment="1"/>
    <xf numFmtId="0" fontId="7" fillId="0" borderId="16" xfId="0" applyFont="1" applyFill="1" applyBorder="1" applyAlignment="1">
      <alignment horizontal="left" wrapText="1"/>
    </xf>
    <xf numFmtId="49" fontId="7" fillId="0" borderId="16" xfId="0" applyNumberFormat="1" applyFont="1" applyFill="1" applyBorder="1" applyAlignment="1">
      <alignment wrapText="1"/>
    </xf>
    <xf numFmtId="0" fontId="15" fillId="0" borderId="18" xfId="0" applyFont="1" applyFill="1" applyBorder="1"/>
    <xf numFmtId="0" fontId="7" fillId="0" borderId="20" xfId="0" applyFont="1" applyFill="1" applyBorder="1" applyAlignment="1">
      <alignment horizontal="left" wrapText="1"/>
    </xf>
    <xf numFmtId="0" fontId="7" fillId="4" borderId="16" xfId="0" applyFont="1" applyFill="1" applyBorder="1" applyAlignment="1"/>
    <xf numFmtId="0" fontId="7" fillId="4" borderId="16" xfId="0" applyFont="1" applyFill="1" applyBorder="1" applyAlignment="1">
      <alignment horizontal="left" wrapText="1"/>
    </xf>
    <xf numFmtId="49" fontId="7" fillId="4" borderId="16" xfId="0" applyNumberFormat="1" applyFont="1" applyFill="1" applyBorder="1" applyAlignment="1">
      <alignment wrapText="1"/>
    </xf>
    <xf numFmtId="165" fontId="9" fillId="4" borderId="19" xfId="1" applyNumberFormat="1" applyFont="1" applyFill="1" applyBorder="1"/>
    <xf numFmtId="0" fontId="5" fillId="2" borderId="16" xfId="0" applyFont="1" applyFill="1" applyBorder="1"/>
    <xf numFmtId="0" fontId="5" fillId="2" borderId="23" xfId="0" applyFont="1" applyFill="1" applyBorder="1"/>
    <xf numFmtId="0" fontId="0" fillId="0" borderId="0" xfId="0" applyAlignment="1">
      <alignment wrapText="1"/>
    </xf>
    <xf numFmtId="3" fontId="0" fillId="0" borderId="0" xfId="0" applyNumberFormat="1"/>
    <xf numFmtId="0" fontId="7" fillId="0" borderId="15" xfId="0" applyFont="1" applyFill="1" applyBorder="1"/>
    <xf numFmtId="0" fontId="7" fillId="0" borderId="25" xfId="0" applyFont="1" applyFill="1" applyBorder="1"/>
    <xf numFmtId="0" fontId="5" fillId="0" borderId="25" xfId="0" applyFont="1" applyFill="1" applyBorder="1"/>
    <xf numFmtId="165" fontId="7" fillId="0" borderId="25" xfId="1" applyNumberFormat="1" applyFont="1" applyFill="1" applyBorder="1"/>
    <xf numFmtId="3" fontId="16" fillId="0" borderId="16" xfId="0" applyNumberFormat="1" applyFont="1" applyFill="1" applyBorder="1"/>
    <xf numFmtId="0" fontId="7" fillId="0" borderId="23" xfId="0" applyFont="1" applyFill="1" applyBorder="1"/>
    <xf numFmtId="0" fontId="0" fillId="0" borderId="0" xfId="0" applyAlignment="1"/>
    <xf numFmtId="0" fontId="15" fillId="0" borderId="15" xfId="0" applyFont="1" applyFill="1" applyBorder="1"/>
    <xf numFmtId="0" fontId="7" fillId="0" borderId="19" xfId="0" applyFont="1" applyFill="1" applyBorder="1" applyAlignment="1"/>
    <xf numFmtId="0" fontId="7" fillId="0" borderId="19" xfId="0" applyFont="1" applyFill="1" applyBorder="1" applyAlignment="1">
      <alignment horizontal="left" wrapText="1"/>
    </xf>
    <xf numFmtId="49" fontId="7" fillId="0" borderId="19" xfId="0" applyNumberFormat="1" applyFont="1" applyFill="1" applyBorder="1" applyAlignment="1">
      <alignment wrapText="1"/>
    </xf>
    <xf numFmtId="37" fontId="5" fillId="3" borderId="19" xfId="1" applyNumberFormat="1" applyFont="1" applyFill="1" applyBorder="1"/>
    <xf numFmtId="3" fontId="7" fillId="0" borderId="21" xfId="0" applyNumberFormat="1" applyFont="1" applyFill="1" applyBorder="1" applyAlignment="1">
      <alignment wrapText="1"/>
    </xf>
    <xf numFmtId="0" fontId="5" fillId="2" borderId="15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3" fillId="0" borderId="16" xfId="0" applyFont="1" applyFill="1" applyBorder="1" applyAlignment="1"/>
    <xf numFmtId="0" fontId="3" fillId="0" borderId="16" xfId="0" applyFont="1" applyFill="1" applyBorder="1" applyAlignment="1">
      <alignment horizontal="left"/>
    </xf>
    <xf numFmtId="49" fontId="3" fillId="0" borderId="16" xfId="0" applyNumberFormat="1" applyFont="1" applyFill="1" applyBorder="1" applyAlignment="1"/>
    <xf numFmtId="0" fontId="5" fillId="2" borderId="18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3" fillId="0" borderId="26" xfId="0" applyFont="1" applyFill="1" applyBorder="1" applyAlignment="1"/>
    <xf numFmtId="165" fontId="9" fillId="0" borderId="16" xfId="1" applyNumberFormat="1" applyFont="1" applyFill="1" applyBorder="1"/>
    <xf numFmtId="165" fontId="9" fillId="0" borderId="19" xfId="1" applyNumberFormat="1" applyFont="1" applyFill="1" applyBorder="1"/>
    <xf numFmtId="165" fontId="9" fillId="3" borderId="16" xfId="1" applyNumberFormat="1" applyFont="1" applyFill="1" applyBorder="1"/>
    <xf numFmtId="0" fontId="0" fillId="0" borderId="16" xfId="0" applyBorder="1"/>
    <xf numFmtId="3" fontId="7" fillId="0" borderId="27" xfId="0" applyNumberFormat="1" applyFont="1" applyFill="1" applyBorder="1" applyAlignment="1">
      <alignment wrapText="1"/>
    </xf>
    <xf numFmtId="0" fontId="7" fillId="0" borderId="19" xfId="0" applyFont="1" applyFill="1" applyBorder="1" applyAlignment="1">
      <alignment horizontal="left"/>
    </xf>
    <xf numFmtId="37" fontId="9" fillId="3" borderId="16" xfId="0" applyNumberFormat="1" applyFont="1" applyFill="1" applyBorder="1"/>
    <xf numFmtId="37" fontId="9" fillId="0" borderId="19" xfId="1" applyNumberFormat="1" applyFont="1" applyFill="1" applyBorder="1"/>
    <xf numFmtId="0" fontId="15" fillId="0" borderId="24" xfId="0" applyFont="1" applyFill="1" applyBorder="1" applyAlignment="1">
      <alignment horizontal="right"/>
    </xf>
    <xf numFmtId="0" fontId="15" fillId="0" borderId="25" xfId="0" applyFont="1" applyFill="1" applyBorder="1" applyAlignment="1">
      <alignment horizontal="left"/>
    </xf>
    <xf numFmtId="0" fontId="7" fillId="0" borderId="19" xfId="0" applyFont="1" applyFill="1" applyBorder="1" applyAlignment="1">
      <alignment wrapText="1"/>
    </xf>
    <xf numFmtId="49" fontId="7" fillId="0" borderId="19" xfId="0" applyNumberFormat="1" applyFont="1" applyFill="1" applyBorder="1" applyAlignment="1"/>
    <xf numFmtId="0" fontId="3" fillId="0" borderId="16" xfId="0" applyFont="1" applyFill="1" applyBorder="1" applyAlignment="1">
      <alignment horizontal="right"/>
    </xf>
    <xf numFmtId="0" fontId="7" fillId="0" borderId="16" xfId="0" applyFont="1" applyFill="1" applyBorder="1"/>
    <xf numFmtId="0" fontId="3" fillId="0" borderId="16" xfId="0" applyFont="1" applyFill="1" applyBorder="1" applyAlignment="1">
      <alignment horizontal="center" wrapText="1"/>
    </xf>
    <xf numFmtId="3" fontId="7" fillId="0" borderId="16" xfId="0" applyNumberFormat="1" applyFont="1" applyFill="1" applyBorder="1" applyAlignment="1">
      <alignment wrapText="1"/>
    </xf>
    <xf numFmtId="165" fontId="0" fillId="0" borderId="0" xfId="0" applyNumberFormat="1"/>
    <xf numFmtId="0" fontId="3" fillId="0" borderId="28" xfId="0" applyFont="1" applyFill="1" applyBorder="1" applyAlignment="1">
      <alignment horizontal="right"/>
    </xf>
    <xf numFmtId="0" fontId="3" fillId="0" borderId="29" xfId="0" applyFont="1" applyFill="1" applyBorder="1" applyAlignment="1">
      <alignment horizontal="left"/>
    </xf>
    <xf numFmtId="0" fontId="3" fillId="0" borderId="29" xfId="0" applyNumberFormat="1" applyFont="1" applyFill="1" applyBorder="1" applyAlignment="1">
      <alignment horizontal="left"/>
    </xf>
    <xf numFmtId="0" fontId="7" fillId="0" borderId="29" xfId="0" applyFont="1" applyFill="1" applyBorder="1"/>
    <xf numFmtId="0" fontId="3" fillId="0" borderId="29" xfId="0" applyFont="1" applyFill="1" applyBorder="1" applyAlignment="1">
      <alignment horizontal="center" wrapText="1"/>
    </xf>
    <xf numFmtId="165" fontId="9" fillId="3" borderId="29" xfId="1" applyNumberFormat="1" applyFont="1" applyFill="1" applyBorder="1"/>
    <xf numFmtId="3" fontId="7" fillId="0" borderId="29" xfId="0" applyNumberFormat="1" applyFont="1" applyFill="1" applyBorder="1" applyAlignment="1">
      <alignment wrapText="1"/>
    </xf>
    <xf numFmtId="3" fontId="7" fillId="0" borderId="30" xfId="0" applyNumberFormat="1" applyFont="1" applyFill="1" applyBorder="1" applyAlignment="1">
      <alignment wrapText="1"/>
    </xf>
    <xf numFmtId="0" fontId="0" fillId="5" borderId="31" xfId="0" applyFill="1" applyBorder="1"/>
    <xf numFmtId="0" fontId="5" fillId="5" borderId="11" xfId="0" applyFont="1" applyFill="1" applyBorder="1"/>
    <xf numFmtId="0" fontId="2" fillId="5" borderId="11" xfId="0" applyFont="1" applyFill="1" applyBorder="1"/>
    <xf numFmtId="3" fontId="4" fillId="5" borderId="11" xfId="0" applyNumberFormat="1" applyFont="1" applyFill="1" applyBorder="1" applyAlignment="1">
      <alignment horizontal="right"/>
    </xf>
    <xf numFmtId="0" fontId="2" fillId="5" borderId="12" xfId="0" applyFont="1" applyFill="1" applyBorder="1"/>
    <xf numFmtId="0" fontId="17" fillId="0" borderId="16" xfId="0" applyFont="1" applyBorder="1" applyAlignment="1">
      <alignment wrapText="1"/>
    </xf>
    <xf numFmtId="0" fontId="17" fillId="0" borderId="16" xfId="0" applyFont="1" applyFill="1" applyBorder="1" applyAlignment="1">
      <alignment wrapText="1"/>
    </xf>
    <xf numFmtId="49" fontId="12" fillId="0" borderId="16" xfId="0" applyNumberFormat="1" applyFont="1" applyBorder="1"/>
    <xf numFmtId="37" fontId="9" fillId="6" borderId="16" xfId="1" applyNumberFormat="1" applyFont="1" applyFill="1" applyBorder="1"/>
    <xf numFmtId="3" fontId="7" fillId="6" borderId="32" xfId="0" applyNumberFormat="1" applyFont="1" applyFill="1" applyBorder="1" applyAlignment="1">
      <alignment horizontal="right"/>
    </xf>
    <xf numFmtId="3" fontId="12" fillId="0" borderId="16" xfId="0" applyNumberFormat="1" applyFont="1" applyBorder="1" applyAlignment="1">
      <alignment wrapText="1"/>
    </xf>
    <xf numFmtId="49" fontId="12" fillId="0" borderId="26" xfId="0" applyNumberFormat="1" applyFont="1" applyBorder="1"/>
    <xf numFmtId="3" fontId="7" fillId="6" borderId="16" xfId="0" applyNumberFormat="1" applyFont="1" applyFill="1" applyBorder="1" applyAlignment="1">
      <alignment wrapText="1"/>
    </xf>
    <xf numFmtId="0" fontId="17" fillId="0" borderId="33" xfId="0" applyFont="1" applyBorder="1" applyAlignment="1">
      <alignment wrapText="1"/>
    </xf>
    <xf numFmtId="0" fontId="17" fillId="7" borderId="16" xfId="0" applyFont="1" applyFill="1" applyBorder="1"/>
    <xf numFmtId="3" fontId="5" fillId="7" borderId="16" xfId="0" applyNumberFormat="1" applyFont="1" applyFill="1" applyBorder="1"/>
    <xf numFmtId="3" fontId="17" fillId="7" borderId="16" xfId="0" applyNumberFormat="1" applyFont="1" applyFill="1" applyBorder="1"/>
    <xf numFmtId="37" fontId="0" fillId="0" borderId="0" xfId="0" applyNumberFormat="1"/>
    <xf numFmtId="165" fontId="7" fillId="4" borderId="16" xfId="1" applyNumberFormat="1" applyFont="1" applyFill="1" applyBorder="1" applyAlignment="1">
      <alignment horizontal="right" wrapText="1"/>
    </xf>
    <xf numFmtId="0" fontId="1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3" fontId="9" fillId="3" borderId="34" xfId="2" applyNumberFormat="1" applyFont="1" applyFill="1" applyBorder="1" applyAlignment="1">
      <alignment wrapText="1"/>
    </xf>
    <xf numFmtId="3" fontId="9" fillId="3" borderId="21" xfId="2" applyNumberFormat="1" applyFont="1" applyFill="1" applyBorder="1" applyAlignment="1">
      <alignment wrapText="1"/>
    </xf>
    <xf numFmtId="3" fontId="9" fillId="3" borderId="16" xfId="2" applyNumberFormat="1" applyFont="1" applyFill="1" applyBorder="1" applyAlignment="1">
      <alignment wrapText="1"/>
    </xf>
    <xf numFmtId="37" fontId="9" fillId="3" borderId="14" xfId="2" applyNumberFormat="1" applyFont="1" applyFill="1" applyBorder="1"/>
    <xf numFmtId="0" fontId="3" fillId="0" borderId="24" xfId="0" applyFont="1" applyFill="1" applyBorder="1" applyAlignment="1">
      <alignment horizontal="right"/>
    </xf>
    <xf numFmtId="0" fontId="5" fillId="8" borderId="10" xfId="0" applyFont="1" applyFill="1" applyBorder="1"/>
    <xf numFmtId="0" fontId="5" fillId="8" borderId="11" xfId="0" applyFont="1" applyFill="1" applyBorder="1" applyAlignment="1">
      <alignment horizontal="center"/>
    </xf>
    <xf numFmtId="49" fontId="5" fillId="8" borderId="11" xfId="0" applyNumberFormat="1" applyFont="1" applyFill="1" applyBorder="1" applyAlignment="1"/>
    <xf numFmtId="49" fontId="5" fillId="8" borderId="12" xfId="0" applyNumberFormat="1" applyFont="1" applyFill="1" applyBorder="1" applyAlignment="1"/>
    <xf numFmtId="0" fontId="5" fillId="8" borderId="15" xfId="0" applyFont="1" applyFill="1" applyBorder="1"/>
    <xf numFmtId="0" fontId="5" fillId="8" borderId="19" xfId="0" applyFont="1" applyFill="1" applyBorder="1" applyAlignment="1">
      <alignment horizontal="center"/>
    </xf>
    <xf numFmtId="49" fontId="5" fillId="8" borderId="19" xfId="0" applyNumberFormat="1" applyFont="1" applyFill="1" applyBorder="1" applyAlignment="1"/>
    <xf numFmtId="49" fontId="5" fillId="8" borderId="21" xfId="0" applyNumberFormat="1" applyFont="1" applyFill="1" applyBorder="1" applyAlignment="1"/>
    <xf numFmtId="0" fontId="5" fillId="8" borderId="18" xfId="0" applyFont="1" applyFill="1" applyBorder="1"/>
    <xf numFmtId="0" fontId="5" fillId="8" borderId="20" xfId="0" applyFont="1" applyFill="1" applyBorder="1"/>
    <xf numFmtId="0" fontId="5" fillId="8" borderId="16" xfId="0" applyFont="1" applyFill="1" applyBorder="1"/>
    <xf numFmtId="0" fontId="5" fillId="8" borderId="23" xfId="0" applyFont="1" applyFill="1" applyBorder="1"/>
    <xf numFmtId="0" fontId="5" fillId="8" borderId="15" xfId="0" applyFont="1" applyFill="1" applyBorder="1" applyAlignment="1">
      <alignment horizontal="center"/>
    </xf>
    <xf numFmtId="0" fontId="5" fillId="8" borderId="21" xfId="0" applyFont="1" applyFill="1" applyBorder="1" applyAlignment="1">
      <alignment horizontal="center"/>
    </xf>
    <xf numFmtId="0" fontId="5" fillId="8" borderId="18" xfId="0" applyFont="1" applyFill="1" applyBorder="1" applyAlignment="1">
      <alignment horizontal="center"/>
    </xf>
    <xf numFmtId="0" fontId="5" fillId="8" borderId="16" xfId="0" applyFont="1" applyFill="1" applyBorder="1" applyAlignment="1">
      <alignment horizontal="center"/>
    </xf>
    <xf numFmtId="0" fontId="5" fillId="8" borderId="23" xfId="0" applyFont="1" applyFill="1" applyBorder="1" applyAlignment="1">
      <alignment horizontal="center"/>
    </xf>
    <xf numFmtId="0" fontId="0" fillId="9" borderId="31" xfId="0" applyFill="1" applyBorder="1"/>
    <xf numFmtId="0" fontId="5" fillId="9" borderId="11" xfId="0" applyFont="1" applyFill="1" applyBorder="1"/>
    <xf numFmtId="0" fontId="2" fillId="9" borderId="11" xfId="0" applyFont="1" applyFill="1" applyBorder="1"/>
    <xf numFmtId="3" fontId="4" fillId="9" borderId="11" xfId="0" applyNumberFormat="1" applyFont="1" applyFill="1" applyBorder="1" applyAlignment="1">
      <alignment horizontal="right"/>
    </xf>
    <xf numFmtId="0" fontId="2" fillId="9" borderId="12" xfId="0" applyFont="1" applyFill="1" applyBorder="1"/>
    <xf numFmtId="37" fontId="9" fillId="0" borderId="16" xfId="1" applyNumberFormat="1" applyFont="1" applyFill="1" applyBorder="1"/>
    <xf numFmtId="3" fontId="7" fillId="0" borderId="32" xfId="0" applyNumberFormat="1" applyFont="1" applyFill="1" applyBorder="1" applyAlignment="1">
      <alignment horizontal="right"/>
    </xf>
    <xf numFmtId="3" fontId="12" fillId="9" borderId="16" xfId="0" applyNumberFormat="1" applyFont="1" applyFill="1" applyBorder="1"/>
    <xf numFmtId="0" fontId="17" fillId="9" borderId="16" xfId="0" applyFont="1" applyFill="1" applyBorder="1"/>
    <xf numFmtId="3" fontId="5" fillId="9" borderId="16" xfId="0" applyNumberFormat="1" applyFont="1" applyFill="1" applyBorder="1"/>
    <xf numFmtId="37" fontId="7" fillId="0" borderId="0" xfId="1" applyNumberFormat="1" applyFont="1" applyFill="1" applyBorder="1" applyAlignment="1"/>
    <xf numFmtId="165" fontId="7" fillId="0" borderId="0" xfId="0" applyNumberFormat="1" applyFont="1" applyFill="1" applyBorder="1" applyAlignment="1"/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topLeftCell="A31" workbookViewId="0">
      <selection activeCell="D58" sqref="D58"/>
    </sheetView>
  </sheetViews>
  <sheetFormatPr defaultRowHeight="15" x14ac:dyDescent="0.25"/>
  <cols>
    <col min="1" max="1" width="6" customWidth="1"/>
    <col min="2" max="2" width="32.140625" customWidth="1"/>
    <col min="3" max="3" width="34.42578125" customWidth="1"/>
    <col min="4" max="4" width="27.28515625" customWidth="1"/>
    <col min="5" max="5" width="20" customWidth="1"/>
    <col min="6" max="6" width="18.28515625" customWidth="1"/>
    <col min="7" max="7" width="17.85546875" customWidth="1"/>
    <col min="8" max="8" width="15.5703125" customWidth="1"/>
    <col min="9" max="9" width="37.140625" customWidth="1"/>
    <col min="11" max="11" width="4.28515625" customWidth="1"/>
    <col min="12" max="12" width="31.5703125" customWidth="1"/>
    <col min="13" max="13" width="18.7109375" customWidth="1"/>
    <col min="14" max="14" width="16.7109375" customWidth="1"/>
    <col min="15" max="15" width="18.28515625" customWidth="1"/>
    <col min="16" max="16" width="13" customWidth="1"/>
    <col min="17" max="17" width="14.85546875" customWidth="1"/>
    <col min="18" max="18" width="15.140625" customWidth="1"/>
    <col min="19" max="19" width="18.140625" customWidth="1"/>
  </cols>
  <sheetData>
    <row r="1" spans="1:19" ht="18.75" x14ac:dyDescent="0.3">
      <c r="A1" s="1"/>
      <c r="B1" s="143" t="s">
        <v>0</v>
      </c>
      <c r="C1" s="143"/>
      <c r="D1" s="143"/>
      <c r="E1" s="143"/>
      <c r="F1" s="143"/>
      <c r="G1" s="143"/>
      <c r="H1" s="143"/>
      <c r="I1" s="143"/>
    </row>
    <row r="2" spans="1:19" ht="16.5" thickBot="1" x14ac:dyDescent="0.3">
      <c r="A2" s="1"/>
      <c r="B2" s="144" t="s">
        <v>127</v>
      </c>
      <c r="C2" s="144"/>
      <c r="D2" s="144"/>
      <c r="E2" s="144"/>
      <c r="F2" s="144"/>
      <c r="G2" s="144"/>
      <c r="H2" s="144"/>
      <c r="I2" s="144"/>
    </row>
    <row r="3" spans="1:19" ht="37.5" customHeight="1" thickBot="1" x14ac:dyDescent="0.3">
      <c r="A3" s="145" t="s">
        <v>1</v>
      </c>
      <c r="B3" s="147" t="s">
        <v>2</v>
      </c>
      <c r="C3" s="147" t="s">
        <v>3</v>
      </c>
      <c r="D3" s="149" t="s">
        <v>4</v>
      </c>
      <c r="E3" s="2" t="s">
        <v>5</v>
      </c>
      <c r="F3" s="151" t="s">
        <v>6</v>
      </c>
      <c r="G3" s="152"/>
      <c r="H3" s="153"/>
      <c r="I3" s="147" t="s">
        <v>7</v>
      </c>
    </row>
    <row r="4" spans="1:19" ht="37.5" customHeight="1" thickBot="1" x14ac:dyDescent="0.3">
      <c r="A4" s="146"/>
      <c r="B4" s="148"/>
      <c r="C4" s="148"/>
      <c r="D4" s="150"/>
      <c r="E4" s="3"/>
      <c r="F4" s="4" t="s">
        <v>8</v>
      </c>
      <c r="G4" s="5" t="s">
        <v>9</v>
      </c>
      <c r="H4" s="5" t="s">
        <v>10</v>
      </c>
      <c r="I4" s="148"/>
    </row>
    <row r="5" spans="1:19" ht="21.75" customHeight="1" thickBot="1" x14ac:dyDescent="0.3">
      <c r="A5" s="6"/>
      <c r="B5" s="7" t="s">
        <v>11</v>
      </c>
      <c r="C5" s="7"/>
      <c r="D5" s="8"/>
      <c r="E5" s="8"/>
      <c r="F5" s="8"/>
      <c r="G5" s="8"/>
      <c r="H5" s="8"/>
      <c r="I5" s="9"/>
    </row>
    <row r="6" spans="1:19" ht="40.5" customHeight="1" x14ac:dyDescent="0.25">
      <c r="A6" s="10">
        <v>1</v>
      </c>
      <c r="B6" s="11" t="s">
        <v>12</v>
      </c>
      <c r="C6" s="12" t="s">
        <v>13</v>
      </c>
      <c r="D6" s="13" t="s">
        <v>14</v>
      </c>
      <c r="E6" s="13" t="s">
        <v>15</v>
      </c>
      <c r="F6" s="14">
        <f>9337640+942840+942840+314280+314280</f>
        <v>11851880</v>
      </c>
      <c r="G6" s="14">
        <v>11851880</v>
      </c>
      <c r="H6" s="20">
        <f t="shared" ref="H6:H9" si="0">F6-G6</f>
        <v>0</v>
      </c>
      <c r="I6" s="154" t="s">
        <v>133</v>
      </c>
    </row>
    <row r="7" spans="1:19" ht="40.5" customHeight="1" x14ac:dyDescent="0.25">
      <c r="A7" s="15">
        <v>2</v>
      </c>
      <c r="B7" s="16" t="s">
        <v>17</v>
      </c>
      <c r="C7" s="17" t="s">
        <v>18</v>
      </c>
      <c r="D7" s="18" t="s">
        <v>19</v>
      </c>
      <c r="E7" s="18" t="s">
        <v>16</v>
      </c>
      <c r="F7" s="19">
        <f>5526660+153920+153920</f>
        <v>5834500</v>
      </c>
      <c r="G7" s="19">
        <v>5834500</v>
      </c>
      <c r="H7" s="20">
        <f t="shared" si="0"/>
        <v>0</v>
      </c>
      <c r="I7" s="156" t="s">
        <v>133</v>
      </c>
    </row>
    <row r="8" spans="1:19" ht="42" customHeight="1" x14ac:dyDescent="0.25">
      <c r="A8" s="15">
        <v>3</v>
      </c>
      <c r="B8" s="16" t="s">
        <v>20</v>
      </c>
      <c r="C8" s="17" t="s">
        <v>21</v>
      </c>
      <c r="D8" s="18" t="s">
        <v>22</v>
      </c>
      <c r="E8" s="18" t="s">
        <v>16</v>
      </c>
      <c r="F8" s="19">
        <f>4598000+242000+242000</f>
        <v>5082000</v>
      </c>
      <c r="G8" s="19">
        <v>5082000</v>
      </c>
      <c r="H8" s="20">
        <f t="shared" si="0"/>
        <v>0</v>
      </c>
      <c r="I8" s="156" t="s">
        <v>133</v>
      </c>
    </row>
    <row r="9" spans="1:19" ht="37.5" customHeight="1" x14ac:dyDescent="0.25">
      <c r="A9" s="15">
        <v>4</v>
      </c>
      <c r="B9" s="22" t="s">
        <v>23</v>
      </c>
      <c r="C9" s="23" t="s">
        <v>24</v>
      </c>
      <c r="D9" s="24" t="s">
        <v>25</v>
      </c>
      <c r="E9" s="18" t="s">
        <v>16</v>
      </c>
      <c r="F9" s="19">
        <f>5188580+195760+57838</f>
        <v>5442178</v>
      </c>
      <c r="G9" s="19">
        <v>5442178</v>
      </c>
      <c r="H9" s="20">
        <f t="shared" si="0"/>
        <v>0</v>
      </c>
      <c r="I9" s="155" t="s">
        <v>133</v>
      </c>
    </row>
    <row r="10" spans="1:19" ht="26.25" customHeight="1" x14ac:dyDescent="0.25">
      <c r="A10" s="25"/>
      <c r="B10" s="26" t="s">
        <v>26</v>
      </c>
      <c r="C10" s="27"/>
      <c r="D10" s="26"/>
      <c r="E10" s="26"/>
      <c r="F10" s="26"/>
      <c r="G10" s="26"/>
      <c r="H10" s="28"/>
      <c r="I10" s="29"/>
    </row>
    <row r="11" spans="1:19" ht="26.25" customHeight="1" x14ac:dyDescent="0.25">
      <c r="A11" s="15">
        <v>10</v>
      </c>
      <c r="B11" s="30" t="s">
        <v>27</v>
      </c>
      <c r="C11" s="31" t="s">
        <v>28</v>
      </c>
      <c r="D11" s="32" t="s">
        <v>29</v>
      </c>
      <c r="E11" s="33"/>
      <c r="F11" s="34">
        <v>704402</v>
      </c>
      <c r="G11" s="34">
        <v>704402</v>
      </c>
      <c r="H11" s="20">
        <f t="shared" ref="H11:H15" si="1">F11-G11</f>
        <v>0</v>
      </c>
      <c r="I11" s="39" t="s">
        <v>9</v>
      </c>
      <c r="K11" s="35"/>
      <c r="L11" s="36"/>
      <c r="M11" s="36"/>
      <c r="N11" s="36"/>
      <c r="O11" s="37"/>
      <c r="P11" s="38"/>
      <c r="Q11" s="38"/>
      <c r="R11" s="38"/>
      <c r="S11" s="36"/>
    </row>
    <row r="12" spans="1:19" ht="26.25" customHeight="1" x14ac:dyDescent="0.25">
      <c r="A12" s="15">
        <v>11</v>
      </c>
      <c r="B12" s="30" t="s">
        <v>30</v>
      </c>
      <c r="C12" s="31" t="s">
        <v>31</v>
      </c>
      <c r="D12" s="32" t="s">
        <v>32</v>
      </c>
      <c r="E12" s="33" t="s">
        <v>33</v>
      </c>
      <c r="F12" s="34">
        <v>94309</v>
      </c>
      <c r="G12" s="34">
        <v>94309</v>
      </c>
      <c r="H12" s="20">
        <f t="shared" si="1"/>
        <v>0</v>
      </c>
      <c r="I12" s="39" t="s">
        <v>9</v>
      </c>
      <c r="K12" s="35"/>
      <c r="L12" s="36"/>
      <c r="M12" s="36"/>
      <c r="N12" s="36"/>
      <c r="O12" s="37"/>
      <c r="P12" s="38"/>
      <c r="Q12" s="38"/>
      <c r="R12" s="38"/>
      <c r="S12" s="36"/>
    </row>
    <row r="13" spans="1:19" ht="26.25" customHeight="1" x14ac:dyDescent="0.25">
      <c r="A13" s="15">
        <v>12</v>
      </c>
      <c r="B13" s="30" t="s">
        <v>34</v>
      </c>
      <c r="C13" s="30" t="s">
        <v>35</v>
      </c>
      <c r="D13" s="30" t="s">
        <v>36</v>
      </c>
      <c r="E13" s="30"/>
      <c r="F13" s="34">
        <v>7570036</v>
      </c>
      <c r="G13" s="34">
        <v>7570036</v>
      </c>
      <c r="H13" s="20">
        <f t="shared" si="1"/>
        <v>0</v>
      </c>
      <c r="I13" s="39" t="s">
        <v>9</v>
      </c>
      <c r="K13" s="35"/>
      <c r="L13" s="36"/>
      <c r="M13" s="36"/>
      <c r="N13" s="36"/>
      <c r="O13" s="36"/>
      <c r="P13" s="38"/>
      <c r="Q13" s="38"/>
      <c r="R13" s="38"/>
      <c r="S13" s="36"/>
    </row>
    <row r="14" spans="1:19" ht="26.25" customHeight="1" x14ac:dyDescent="0.25">
      <c r="A14" s="15">
        <v>13</v>
      </c>
      <c r="B14" s="30" t="s">
        <v>37</v>
      </c>
      <c r="C14" s="30" t="s">
        <v>38</v>
      </c>
      <c r="D14" s="30" t="s">
        <v>39</v>
      </c>
      <c r="E14" s="30"/>
      <c r="F14" s="34">
        <v>51700</v>
      </c>
      <c r="G14" s="34">
        <v>51700</v>
      </c>
      <c r="H14" s="20">
        <f t="shared" si="1"/>
        <v>0</v>
      </c>
      <c r="I14" s="39" t="s">
        <v>9</v>
      </c>
      <c r="K14" s="35"/>
      <c r="L14" s="36"/>
      <c r="M14" s="36"/>
      <c r="N14" s="36"/>
      <c r="O14" s="36"/>
      <c r="P14" s="38"/>
      <c r="Q14" s="38"/>
      <c r="R14" s="38"/>
      <c r="S14" s="36"/>
    </row>
    <row r="15" spans="1:19" ht="36" customHeight="1" x14ac:dyDescent="0.25">
      <c r="A15" s="15">
        <v>14</v>
      </c>
      <c r="B15" s="30" t="s">
        <v>40</v>
      </c>
      <c r="C15" s="30" t="s">
        <v>41</v>
      </c>
      <c r="D15" s="30" t="s">
        <v>42</v>
      </c>
      <c r="E15" s="30"/>
      <c r="F15" s="34">
        <v>61300</v>
      </c>
      <c r="G15" s="34">
        <v>61300</v>
      </c>
      <c r="H15" s="20">
        <f t="shared" si="1"/>
        <v>0</v>
      </c>
      <c r="I15" s="88" t="s">
        <v>9</v>
      </c>
      <c r="K15" s="35"/>
      <c r="L15" s="36"/>
      <c r="M15" s="36"/>
      <c r="N15" s="36"/>
      <c r="O15" s="37"/>
      <c r="P15" s="38"/>
      <c r="Q15" s="38"/>
      <c r="R15" s="38"/>
      <c r="S15" s="36"/>
    </row>
    <row r="16" spans="1:19" ht="27" customHeight="1" x14ac:dyDescent="0.25">
      <c r="A16" s="15">
        <v>15</v>
      </c>
      <c r="B16" s="30" t="s">
        <v>43</v>
      </c>
      <c r="C16" s="30" t="s">
        <v>44</v>
      </c>
      <c r="D16" s="30" t="s">
        <v>45</v>
      </c>
      <c r="E16" s="30"/>
      <c r="F16" s="34">
        <v>2923214</v>
      </c>
      <c r="G16" s="34">
        <v>2400000</v>
      </c>
      <c r="H16" s="40">
        <v>523214</v>
      </c>
      <c r="I16" s="88" t="s">
        <v>46</v>
      </c>
      <c r="K16" s="35"/>
      <c r="L16" s="36"/>
      <c r="M16" s="36"/>
      <c r="N16" s="36"/>
      <c r="O16" s="36"/>
      <c r="P16" s="37"/>
      <c r="Q16" s="37"/>
      <c r="R16" s="38"/>
      <c r="S16" s="41"/>
    </row>
    <row r="17" spans="1:19" ht="29.25" customHeight="1" x14ac:dyDescent="0.25">
      <c r="A17" s="15">
        <v>16</v>
      </c>
      <c r="B17" s="30" t="s">
        <v>47</v>
      </c>
      <c r="C17" s="30" t="s">
        <v>48</v>
      </c>
      <c r="D17" s="30" t="s">
        <v>49</v>
      </c>
      <c r="E17" s="30"/>
      <c r="F17" s="34">
        <v>1943000</v>
      </c>
      <c r="G17" s="34">
        <v>1380000</v>
      </c>
      <c r="H17" s="34">
        <v>563000</v>
      </c>
      <c r="I17" s="88" t="s">
        <v>46</v>
      </c>
      <c r="K17" s="35"/>
      <c r="L17" s="41"/>
      <c r="M17" s="41"/>
      <c r="N17" s="41"/>
      <c r="O17" s="41"/>
      <c r="P17" s="35"/>
      <c r="Q17" s="35"/>
      <c r="R17" s="38"/>
      <c r="S17" s="41"/>
    </row>
    <row r="18" spans="1:19" ht="27.75" customHeight="1" x14ac:dyDescent="0.25">
      <c r="A18" s="15">
        <v>17</v>
      </c>
      <c r="B18" s="30" t="s">
        <v>50</v>
      </c>
      <c r="C18" s="30" t="s">
        <v>51</v>
      </c>
      <c r="D18" s="30" t="s">
        <v>52</v>
      </c>
      <c r="E18" s="30"/>
      <c r="F18" s="34">
        <v>66480</v>
      </c>
      <c r="G18" s="34"/>
      <c r="H18" s="34">
        <v>66480</v>
      </c>
      <c r="I18" s="88" t="s">
        <v>46</v>
      </c>
      <c r="K18" s="35"/>
      <c r="L18" s="41"/>
      <c r="M18" s="36"/>
      <c r="N18" s="41"/>
      <c r="O18" s="41"/>
      <c r="P18" s="35"/>
      <c r="Q18" s="35"/>
      <c r="R18" s="38"/>
      <c r="S18" s="36"/>
    </row>
    <row r="19" spans="1:19" ht="27.75" customHeight="1" x14ac:dyDescent="0.25">
      <c r="A19" s="15"/>
      <c r="B19" s="30" t="s">
        <v>53</v>
      </c>
      <c r="C19" s="30" t="s">
        <v>54</v>
      </c>
      <c r="D19" s="30" t="s">
        <v>55</v>
      </c>
      <c r="E19" s="30"/>
      <c r="F19" s="34">
        <v>2419680</v>
      </c>
      <c r="G19" s="34"/>
      <c r="H19" s="34">
        <v>2419680</v>
      </c>
      <c r="I19" s="88" t="s">
        <v>46</v>
      </c>
      <c r="K19" s="35"/>
      <c r="L19" s="41"/>
      <c r="M19" s="41"/>
      <c r="N19" s="41"/>
      <c r="O19" s="41"/>
      <c r="P19" s="35"/>
      <c r="Q19" s="35"/>
      <c r="R19" s="38"/>
      <c r="S19" s="41"/>
    </row>
    <row r="20" spans="1:19" ht="36.75" customHeight="1" x14ac:dyDescent="0.25">
      <c r="A20" s="15">
        <v>18</v>
      </c>
      <c r="B20" s="30" t="s">
        <v>56</v>
      </c>
      <c r="C20" s="70" t="s">
        <v>128</v>
      </c>
      <c r="D20" s="30" t="s">
        <v>130</v>
      </c>
      <c r="E20" s="30"/>
      <c r="F20" s="34">
        <v>702750</v>
      </c>
      <c r="G20" s="34"/>
      <c r="H20" s="141">
        <v>702750</v>
      </c>
      <c r="I20" s="88" t="s">
        <v>46</v>
      </c>
      <c r="K20" s="35"/>
      <c r="L20" s="41"/>
      <c r="M20" s="41"/>
      <c r="N20" s="41"/>
      <c r="O20" s="41"/>
      <c r="P20" s="35"/>
      <c r="Q20" s="35"/>
      <c r="R20" s="38"/>
      <c r="S20" s="41"/>
    </row>
    <row r="21" spans="1:19" ht="39" customHeight="1" x14ac:dyDescent="0.25">
      <c r="A21" s="15"/>
      <c r="B21" s="30" t="s">
        <v>57</v>
      </c>
      <c r="C21" s="70" t="s">
        <v>128</v>
      </c>
      <c r="D21" s="30" t="s">
        <v>129</v>
      </c>
      <c r="E21" s="30"/>
      <c r="F21" s="34">
        <v>50000</v>
      </c>
      <c r="G21" s="34"/>
      <c r="H21" s="141">
        <v>50000</v>
      </c>
      <c r="I21" s="42" t="s">
        <v>58</v>
      </c>
      <c r="K21" s="35"/>
      <c r="L21" s="41"/>
      <c r="M21" s="41"/>
      <c r="N21" s="41"/>
      <c r="O21" s="41"/>
      <c r="P21" s="35"/>
      <c r="Q21" s="35"/>
      <c r="R21" s="38"/>
      <c r="S21" s="41"/>
    </row>
    <row r="22" spans="1:19" ht="30" customHeight="1" x14ac:dyDescent="0.25">
      <c r="A22" s="15"/>
      <c r="B22" s="30" t="s">
        <v>59</v>
      </c>
      <c r="C22" s="70" t="s">
        <v>128</v>
      </c>
      <c r="D22" s="30" t="s">
        <v>60</v>
      </c>
      <c r="E22" s="30"/>
      <c r="F22" s="34">
        <v>3240</v>
      </c>
      <c r="G22" s="34"/>
      <c r="H22" s="141">
        <v>3240</v>
      </c>
      <c r="I22" s="42" t="s">
        <v>58</v>
      </c>
      <c r="K22" s="35"/>
      <c r="L22" s="41"/>
      <c r="M22" s="41"/>
      <c r="N22" s="41"/>
      <c r="O22" s="41"/>
      <c r="P22" s="35"/>
      <c r="Q22" s="35"/>
      <c r="R22" s="38"/>
      <c r="S22" s="41"/>
    </row>
    <row r="23" spans="1:19" ht="33.75" customHeight="1" x14ac:dyDescent="0.25">
      <c r="A23" s="15"/>
      <c r="B23" s="30" t="s">
        <v>131</v>
      </c>
      <c r="C23" s="70" t="s">
        <v>128</v>
      </c>
      <c r="D23" s="30"/>
      <c r="E23" s="30"/>
      <c r="F23" s="34">
        <v>1795360</v>
      </c>
      <c r="G23" s="34"/>
      <c r="H23" s="141">
        <v>1795360</v>
      </c>
      <c r="I23" s="42" t="s">
        <v>61</v>
      </c>
      <c r="K23" s="35"/>
      <c r="L23" s="41"/>
      <c r="M23" s="41"/>
      <c r="N23" s="41"/>
      <c r="O23" s="41"/>
      <c r="P23" s="35"/>
      <c r="Q23" s="35"/>
      <c r="R23" s="38"/>
      <c r="S23" s="41"/>
    </row>
    <row r="24" spans="1:19" ht="31.5" customHeight="1" x14ac:dyDescent="0.25">
      <c r="A24" s="15"/>
      <c r="B24" s="30" t="s">
        <v>132</v>
      </c>
      <c r="C24" s="70" t="s">
        <v>128</v>
      </c>
      <c r="D24" s="30"/>
      <c r="E24" s="30"/>
      <c r="F24" s="34">
        <v>3000</v>
      </c>
      <c r="G24" s="34"/>
      <c r="H24" s="141">
        <v>3000</v>
      </c>
      <c r="I24" s="42" t="s">
        <v>62</v>
      </c>
      <c r="K24" s="35"/>
      <c r="L24" s="41"/>
      <c r="M24" s="41"/>
      <c r="N24" s="41"/>
      <c r="O24" s="41"/>
      <c r="P24" s="35"/>
      <c r="Q24" s="35"/>
      <c r="R24" s="38"/>
      <c r="S24" s="41"/>
    </row>
    <row r="25" spans="1:19" ht="32.25" customHeight="1" x14ac:dyDescent="0.25">
      <c r="A25" s="43"/>
      <c r="B25" s="44" t="s">
        <v>63</v>
      </c>
      <c r="C25" s="44"/>
      <c r="D25" s="45"/>
      <c r="E25" s="45"/>
      <c r="F25" s="45"/>
      <c r="G25" s="46"/>
      <c r="H25" s="47"/>
      <c r="I25" s="48"/>
      <c r="K25" s="35"/>
      <c r="L25" s="41"/>
      <c r="M25" s="49">
        <v>3893000</v>
      </c>
      <c r="N25" s="50">
        <f>SUM(H16:H24)</f>
        <v>6126724</v>
      </c>
      <c r="O25" s="41"/>
      <c r="P25" s="35"/>
      <c r="Q25" s="35"/>
      <c r="R25" s="38"/>
      <c r="S25" s="41"/>
    </row>
    <row r="26" spans="1:19" ht="45" customHeight="1" x14ac:dyDescent="0.25">
      <c r="A26" s="51">
        <v>19</v>
      </c>
      <c r="B26" s="52" t="s">
        <v>64</v>
      </c>
      <c r="C26" s="53" t="s">
        <v>65</v>
      </c>
      <c r="D26" s="54" t="s">
        <v>66</v>
      </c>
      <c r="E26" s="55" t="s">
        <v>67</v>
      </c>
      <c r="F26" s="56">
        <v>85120</v>
      </c>
      <c r="G26" s="56"/>
      <c r="H26" s="57">
        <v>85120</v>
      </c>
      <c r="I26" s="58" t="s">
        <v>68</v>
      </c>
      <c r="K26" s="142"/>
      <c r="L26" s="142"/>
      <c r="M26" s="142"/>
      <c r="N26" s="142"/>
      <c r="O26" s="142"/>
      <c r="P26" s="59"/>
      <c r="Q26" s="59"/>
      <c r="R26" s="59"/>
      <c r="S26" s="60"/>
    </row>
    <row r="27" spans="1:19" ht="15.75" x14ac:dyDescent="0.25">
      <c r="A27" s="43" t="s">
        <v>69</v>
      </c>
      <c r="B27" s="44" t="s">
        <v>70</v>
      </c>
      <c r="C27" s="44"/>
      <c r="D27" s="45"/>
      <c r="E27" s="45"/>
      <c r="F27" s="45"/>
      <c r="G27" s="45"/>
      <c r="H27" s="45"/>
      <c r="I27" s="61"/>
    </row>
    <row r="28" spans="1:19" ht="27" customHeight="1" x14ac:dyDescent="0.25">
      <c r="A28" s="62">
        <v>20</v>
      </c>
      <c r="B28" s="63" t="s">
        <v>71</v>
      </c>
      <c r="C28" s="64" t="s">
        <v>72</v>
      </c>
      <c r="D28" s="64" t="s">
        <v>73</v>
      </c>
      <c r="E28" s="65"/>
      <c r="F28" s="56">
        <v>18652949</v>
      </c>
      <c r="G28" s="56">
        <v>17500000</v>
      </c>
      <c r="H28" s="56">
        <f>F28-G28</f>
        <v>1152949</v>
      </c>
      <c r="I28" s="39" t="s">
        <v>46</v>
      </c>
      <c r="L28" t="s">
        <v>74</v>
      </c>
    </row>
    <row r="29" spans="1:19" ht="36.75" customHeight="1" x14ac:dyDescent="0.25">
      <c r="A29" s="66">
        <v>21</v>
      </c>
      <c r="B29" s="63" t="s">
        <v>75</v>
      </c>
      <c r="C29" s="67" t="s">
        <v>76</v>
      </c>
      <c r="D29" s="64" t="s">
        <v>77</v>
      </c>
      <c r="E29" s="65"/>
      <c r="F29" s="56">
        <v>1362664</v>
      </c>
      <c r="G29" s="56">
        <v>450000</v>
      </c>
      <c r="H29" s="56">
        <f>F29-G29</f>
        <v>912664</v>
      </c>
      <c r="I29" s="39" t="s">
        <v>46</v>
      </c>
    </row>
    <row r="30" spans="1:19" ht="48" customHeight="1" x14ac:dyDescent="0.25">
      <c r="A30" s="66">
        <v>22</v>
      </c>
      <c r="B30" s="68" t="s">
        <v>78</v>
      </c>
      <c r="C30" s="70" t="s">
        <v>128</v>
      </c>
      <c r="D30" s="69" t="s">
        <v>79</v>
      </c>
      <c r="E30" s="70"/>
      <c r="F30" s="71">
        <v>1104400</v>
      </c>
      <c r="G30" s="71"/>
      <c r="H30" s="71">
        <v>1104400</v>
      </c>
      <c r="I30" s="39" t="s">
        <v>46</v>
      </c>
    </row>
    <row r="31" spans="1:19" ht="27" customHeight="1" x14ac:dyDescent="0.25">
      <c r="A31" s="25"/>
      <c r="B31" s="44" t="s">
        <v>80</v>
      </c>
      <c r="C31" s="27"/>
      <c r="D31" s="72"/>
      <c r="E31" s="72"/>
      <c r="F31" s="72"/>
      <c r="G31" s="72"/>
      <c r="H31" s="72"/>
      <c r="I31" s="73"/>
      <c r="M31" s="74"/>
      <c r="P31" s="75"/>
      <c r="Q31" s="75"/>
      <c r="R31" s="75"/>
    </row>
    <row r="32" spans="1:19" ht="27" customHeight="1" x14ac:dyDescent="0.25">
      <c r="A32" s="76">
        <v>21</v>
      </c>
      <c r="B32" s="77" t="s">
        <v>81</v>
      </c>
      <c r="C32" s="77" t="s">
        <v>82</v>
      </c>
      <c r="D32" s="77" t="s">
        <v>83</v>
      </c>
      <c r="E32" s="78"/>
      <c r="F32" s="79">
        <v>1209416</v>
      </c>
      <c r="G32" s="80">
        <v>671041</v>
      </c>
      <c r="H32" s="79">
        <f>F32-G32</f>
        <v>538375</v>
      </c>
      <c r="I32" s="39" t="s">
        <v>46</v>
      </c>
      <c r="M32" s="74"/>
      <c r="R32" s="75"/>
    </row>
    <row r="33" spans="1:18" ht="15.75" x14ac:dyDescent="0.25">
      <c r="A33" s="76">
        <v>22</v>
      </c>
      <c r="B33" s="77" t="s">
        <v>84</v>
      </c>
      <c r="C33" s="77" t="s">
        <v>85</v>
      </c>
      <c r="D33" s="77" t="s">
        <v>86</v>
      </c>
      <c r="E33" s="77"/>
      <c r="F33" s="79">
        <v>485001</v>
      </c>
      <c r="G33" s="79">
        <v>485001</v>
      </c>
      <c r="H33" s="20">
        <f t="shared" ref="H33" si="2">F33-G33</f>
        <v>0</v>
      </c>
      <c r="I33" s="81" t="s">
        <v>9</v>
      </c>
      <c r="M33" s="82"/>
      <c r="N33" s="74"/>
      <c r="P33" s="75"/>
      <c r="R33" s="75"/>
    </row>
    <row r="34" spans="1:18" ht="15.75" x14ac:dyDescent="0.25">
      <c r="A34" s="83"/>
      <c r="B34" s="84"/>
      <c r="C34" s="85"/>
      <c r="D34" s="86"/>
      <c r="E34" s="86"/>
      <c r="F34" s="56"/>
      <c r="G34" s="56"/>
      <c r="H34" s="87"/>
      <c r="I34" s="88"/>
    </row>
    <row r="35" spans="1:18" ht="15.75" x14ac:dyDescent="0.25">
      <c r="A35" s="89"/>
      <c r="B35" s="44" t="s">
        <v>87</v>
      </c>
      <c r="C35" s="44"/>
      <c r="D35" s="44"/>
      <c r="E35" s="44"/>
      <c r="F35" s="44"/>
      <c r="G35" s="44"/>
      <c r="H35" s="44"/>
      <c r="I35" s="90"/>
    </row>
    <row r="36" spans="1:18" ht="15.75" x14ac:dyDescent="0.25">
      <c r="A36" s="62">
        <v>23</v>
      </c>
      <c r="B36" s="91" t="s">
        <v>88</v>
      </c>
      <c r="C36" s="92" t="s">
        <v>89</v>
      </c>
      <c r="D36" s="93" t="s">
        <v>90</v>
      </c>
      <c r="E36" s="93"/>
      <c r="F36" s="56">
        <v>1114868</v>
      </c>
      <c r="G36" s="56">
        <v>1114868</v>
      </c>
      <c r="H36" s="20">
        <f t="shared" ref="H36:H38" si="3">F36-G36</f>
        <v>0</v>
      </c>
      <c r="I36" s="39" t="s">
        <v>9</v>
      </c>
    </row>
    <row r="37" spans="1:18" ht="15.75" x14ac:dyDescent="0.25">
      <c r="A37" s="62">
        <v>24</v>
      </c>
      <c r="B37" s="91" t="s">
        <v>91</v>
      </c>
      <c r="C37" s="92" t="s">
        <v>92</v>
      </c>
      <c r="D37" s="93" t="s">
        <v>93</v>
      </c>
      <c r="E37" s="93"/>
      <c r="F37" s="56">
        <v>699480</v>
      </c>
      <c r="G37" s="56">
        <v>699480</v>
      </c>
      <c r="H37" s="20">
        <f t="shared" si="3"/>
        <v>0</v>
      </c>
      <c r="I37" s="39" t="s">
        <v>9</v>
      </c>
    </row>
    <row r="38" spans="1:18" ht="15.75" x14ac:dyDescent="0.25">
      <c r="A38" s="66">
        <v>25</v>
      </c>
      <c r="B38" s="91" t="s">
        <v>94</v>
      </c>
      <c r="C38" s="92" t="s">
        <v>95</v>
      </c>
      <c r="D38" s="93" t="s">
        <v>96</v>
      </c>
      <c r="E38" s="93"/>
      <c r="F38" s="56">
        <v>1051008</v>
      </c>
      <c r="G38" s="56">
        <v>1051008</v>
      </c>
      <c r="H38" s="20">
        <f t="shared" si="3"/>
        <v>0</v>
      </c>
      <c r="I38" s="39" t="s">
        <v>9</v>
      </c>
    </row>
    <row r="39" spans="1:18" ht="15.75" x14ac:dyDescent="0.25">
      <c r="A39" s="94"/>
      <c r="B39" s="95" t="s">
        <v>97</v>
      </c>
      <c r="C39" s="95"/>
      <c r="D39" s="95"/>
      <c r="E39" s="95"/>
      <c r="F39" s="95"/>
      <c r="G39" s="95"/>
      <c r="H39" s="95"/>
      <c r="I39" s="96"/>
    </row>
    <row r="40" spans="1:18" ht="30.75" customHeight="1" x14ac:dyDescent="0.25">
      <c r="A40" s="62">
        <v>26</v>
      </c>
      <c r="B40" s="97" t="s">
        <v>98</v>
      </c>
      <c r="C40" s="92" t="s">
        <v>99</v>
      </c>
      <c r="D40" s="93" t="s">
        <v>100</v>
      </c>
      <c r="E40" s="93"/>
      <c r="F40" s="56">
        <v>26158066</v>
      </c>
      <c r="G40" s="98"/>
      <c r="H40" s="99">
        <v>26158066</v>
      </c>
      <c r="I40" s="39" t="s">
        <v>46</v>
      </c>
    </row>
    <row r="41" spans="1:18" ht="15.75" x14ac:dyDescent="0.25">
      <c r="A41" s="62"/>
      <c r="B41" s="97"/>
      <c r="C41" s="92"/>
      <c r="D41" s="93"/>
      <c r="E41" s="93"/>
      <c r="F41" s="100"/>
      <c r="G41" s="98"/>
      <c r="H41" s="101"/>
      <c r="I41" s="102"/>
      <c r="P41" s="75"/>
      <c r="Q41" s="75"/>
      <c r="R41" s="75"/>
    </row>
    <row r="42" spans="1:18" ht="15.75" x14ac:dyDescent="0.25">
      <c r="A42" s="89"/>
      <c r="B42" s="44" t="s">
        <v>101</v>
      </c>
      <c r="C42" s="44"/>
      <c r="D42" s="44"/>
      <c r="E42" s="44"/>
      <c r="F42" s="44"/>
      <c r="G42" s="44"/>
      <c r="H42" s="44"/>
      <c r="I42" s="90"/>
    </row>
    <row r="43" spans="1:18" ht="15.75" x14ac:dyDescent="0.25">
      <c r="A43" s="62">
        <v>27</v>
      </c>
      <c r="B43" s="91" t="s">
        <v>102</v>
      </c>
      <c r="C43" s="103" t="s">
        <v>103</v>
      </c>
      <c r="D43" s="93" t="s">
        <v>104</v>
      </c>
      <c r="E43" s="93"/>
      <c r="F43" s="56">
        <v>1057928</v>
      </c>
      <c r="G43" s="104">
        <v>1057928</v>
      </c>
      <c r="H43" s="105">
        <v>0</v>
      </c>
      <c r="I43" s="39" t="s">
        <v>9</v>
      </c>
    </row>
    <row r="44" spans="1:18" ht="15.75" x14ac:dyDescent="0.25">
      <c r="A44" s="43"/>
      <c r="B44" s="44" t="s">
        <v>105</v>
      </c>
      <c r="C44" s="44"/>
      <c r="D44" s="45"/>
      <c r="E44" s="45"/>
      <c r="F44" s="45"/>
      <c r="G44" s="45"/>
      <c r="H44" s="45"/>
      <c r="I44" s="61"/>
    </row>
    <row r="45" spans="1:18" ht="15.75" x14ac:dyDescent="0.25">
      <c r="A45" s="106">
        <v>28</v>
      </c>
      <c r="B45" s="107" t="s">
        <v>106</v>
      </c>
      <c r="C45" s="103" t="s">
        <v>107</v>
      </c>
      <c r="D45" s="108" t="s">
        <v>108</v>
      </c>
      <c r="E45" s="109"/>
      <c r="F45" s="56">
        <v>1482546</v>
      </c>
      <c r="G45" s="105">
        <v>1482546</v>
      </c>
      <c r="H45" s="105">
        <v>0</v>
      </c>
      <c r="I45" s="39" t="s">
        <v>9</v>
      </c>
    </row>
    <row r="46" spans="1:18" ht="15.75" x14ac:dyDescent="0.25">
      <c r="A46" s="89"/>
      <c r="B46" s="44" t="s">
        <v>109</v>
      </c>
      <c r="C46" s="44"/>
      <c r="D46" s="44"/>
      <c r="E46" s="44"/>
      <c r="F46" s="44"/>
      <c r="G46" s="44"/>
      <c r="H46" s="44"/>
      <c r="I46" s="90"/>
    </row>
    <row r="47" spans="1:18" ht="27.75" customHeight="1" x14ac:dyDescent="0.25">
      <c r="A47" s="110">
        <v>29</v>
      </c>
      <c r="B47" s="92" t="s">
        <v>110</v>
      </c>
      <c r="C47" s="52" t="s">
        <v>111</v>
      </c>
      <c r="D47" s="111" t="s">
        <v>112</v>
      </c>
      <c r="E47" s="112" t="s">
        <v>15</v>
      </c>
      <c r="F47" s="100">
        <v>3147644</v>
      </c>
      <c r="G47" s="100"/>
      <c r="H47" s="113">
        <v>3147644</v>
      </c>
      <c r="I47" s="113" t="s">
        <v>46</v>
      </c>
      <c r="Q47" s="75"/>
    </row>
    <row r="48" spans="1:18" ht="27.75" customHeight="1" x14ac:dyDescent="0.25">
      <c r="A48" s="44"/>
      <c r="B48" s="44" t="s">
        <v>113</v>
      </c>
      <c r="C48" s="44"/>
      <c r="D48" s="44"/>
      <c r="E48" s="44"/>
      <c r="F48" s="44"/>
      <c r="G48" s="44"/>
      <c r="H48" s="44"/>
      <c r="I48" s="44"/>
      <c r="Q48" s="114"/>
    </row>
    <row r="49" spans="1:9" ht="27.75" customHeight="1" thickBot="1" x14ac:dyDescent="0.3">
      <c r="A49" s="115"/>
      <c r="B49" s="116" t="s">
        <v>114</v>
      </c>
      <c r="C49" s="117" t="s">
        <v>115</v>
      </c>
      <c r="D49" s="118" t="s">
        <v>116</v>
      </c>
      <c r="E49" s="119"/>
      <c r="F49" s="120">
        <v>805750</v>
      </c>
      <c r="G49" s="120"/>
      <c r="H49" s="121">
        <v>805750</v>
      </c>
      <c r="I49" s="122" t="s">
        <v>46</v>
      </c>
    </row>
    <row r="50" spans="1:9" ht="19.5" thickBot="1" x14ac:dyDescent="0.35">
      <c r="A50" s="123"/>
      <c r="B50" s="124" t="s">
        <v>117</v>
      </c>
      <c r="C50" s="125"/>
      <c r="D50" s="125"/>
      <c r="E50" s="125"/>
      <c r="F50" s="126">
        <f>SUM(F6:F47)</f>
        <v>104210119</v>
      </c>
      <c r="G50" s="126">
        <f>SUM(G6:G47)</f>
        <v>64984177</v>
      </c>
      <c r="H50" s="126">
        <f>SUM(H6:H47)</f>
        <v>39225942</v>
      </c>
      <c r="I50" s="127"/>
    </row>
    <row r="52" spans="1:9" ht="39" x14ac:dyDescent="0.25">
      <c r="G52" s="128" t="s">
        <v>118</v>
      </c>
      <c r="H52" s="129" t="s">
        <v>119</v>
      </c>
      <c r="I52" s="128"/>
    </row>
    <row r="53" spans="1:9" ht="15.75" x14ac:dyDescent="0.25">
      <c r="G53" s="130" t="s">
        <v>120</v>
      </c>
      <c r="H53" s="131">
        <v>905960</v>
      </c>
      <c r="I53" s="128"/>
    </row>
    <row r="54" spans="1:9" ht="15.75" x14ac:dyDescent="0.25">
      <c r="G54" s="130" t="s">
        <v>121</v>
      </c>
      <c r="H54" s="132">
        <v>31793510</v>
      </c>
      <c r="I54" s="133"/>
    </row>
    <row r="55" spans="1:9" ht="15.75" x14ac:dyDescent="0.25">
      <c r="G55" s="130" t="s">
        <v>122</v>
      </c>
      <c r="H55" s="132">
        <v>13191324</v>
      </c>
      <c r="I55" s="128"/>
    </row>
    <row r="56" spans="1:9" ht="15.75" x14ac:dyDescent="0.25">
      <c r="G56" s="134" t="s">
        <v>123</v>
      </c>
      <c r="H56" s="135">
        <v>0</v>
      </c>
      <c r="I56" s="136"/>
    </row>
    <row r="57" spans="1:9" ht="15.75" x14ac:dyDescent="0.25">
      <c r="G57" s="130" t="s">
        <v>124</v>
      </c>
      <c r="H57" s="135">
        <v>85120</v>
      </c>
      <c r="I57" s="128"/>
    </row>
    <row r="58" spans="1:9" ht="15.75" x14ac:dyDescent="0.25">
      <c r="G58" s="130" t="s">
        <v>125</v>
      </c>
      <c r="H58" s="135">
        <v>3147644</v>
      </c>
      <c r="I58" s="128"/>
    </row>
    <row r="59" spans="1:9" ht="15.75" x14ac:dyDescent="0.25">
      <c r="G59" s="137" t="s">
        <v>126</v>
      </c>
      <c r="H59" s="138">
        <f>H53+H54+H55+H56+H57+H58</f>
        <v>49123558</v>
      </c>
      <c r="I59" s="139"/>
    </row>
    <row r="60" spans="1:9" x14ac:dyDescent="0.25">
      <c r="H60" s="140"/>
    </row>
  </sheetData>
  <mergeCells count="9">
    <mergeCell ref="K26:O26"/>
    <mergeCell ref="B1:I1"/>
    <mergeCell ref="B2:I2"/>
    <mergeCell ref="A3:A4"/>
    <mergeCell ref="B3:B4"/>
    <mergeCell ref="C3:C4"/>
    <mergeCell ref="D3:D4"/>
    <mergeCell ref="F3:H3"/>
    <mergeCell ref="I3:I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tabSelected="1" workbookViewId="0">
      <selection activeCell="G28" sqref="G28:H28"/>
    </sheetView>
  </sheetViews>
  <sheetFormatPr defaultRowHeight="39.75" customHeight="1" x14ac:dyDescent="0.25"/>
  <cols>
    <col min="1" max="1" width="6" customWidth="1"/>
    <col min="2" max="2" width="32.140625" customWidth="1"/>
    <col min="3" max="3" width="34.42578125" customWidth="1"/>
    <col min="4" max="4" width="27.28515625" customWidth="1"/>
    <col min="5" max="5" width="20" customWidth="1"/>
    <col min="6" max="6" width="18.28515625" customWidth="1"/>
    <col min="7" max="7" width="17.85546875" customWidth="1"/>
    <col min="8" max="8" width="15.5703125" customWidth="1"/>
    <col min="9" max="9" width="37.140625" customWidth="1"/>
    <col min="11" max="11" width="4.28515625" customWidth="1"/>
    <col min="12" max="12" width="31.5703125" customWidth="1"/>
    <col min="13" max="13" width="18.7109375" customWidth="1"/>
    <col min="14" max="14" width="16.7109375" customWidth="1"/>
    <col min="15" max="15" width="18.28515625" customWidth="1"/>
    <col min="16" max="16" width="13" customWidth="1"/>
    <col min="17" max="17" width="14.85546875" customWidth="1"/>
    <col min="18" max="18" width="15.140625" customWidth="1"/>
    <col min="19" max="19" width="18.140625" customWidth="1"/>
  </cols>
  <sheetData>
    <row r="1" spans="1:19" ht="39.75" customHeight="1" x14ac:dyDescent="0.3">
      <c r="A1" s="1"/>
      <c r="B1" s="143" t="s">
        <v>0</v>
      </c>
      <c r="C1" s="143"/>
      <c r="D1" s="143"/>
      <c r="E1" s="143"/>
      <c r="F1" s="143"/>
      <c r="G1" s="143"/>
      <c r="H1" s="143"/>
      <c r="I1" s="143"/>
    </row>
    <row r="2" spans="1:19" ht="39.75" customHeight="1" thickBot="1" x14ac:dyDescent="0.3">
      <c r="A2" s="1"/>
      <c r="B2" s="144" t="s">
        <v>135</v>
      </c>
      <c r="C2" s="144"/>
      <c r="D2" s="144"/>
      <c r="E2" s="144"/>
      <c r="F2" s="144"/>
      <c r="G2" s="144"/>
      <c r="H2" s="144"/>
      <c r="I2" s="144"/>
    </row>
    <row r="3" spans="1:19" ht="39.75" customHeight="1" thickBot="1" x14ac:dyDescent="0.3">
      <c r="A3" s="145" t="s">
        <v>1</v>
      </c>
      <c r="B3" s="147" t="s">
        <v>2</v>
      </c>
      <c r="C3" s="147" t="s">
        <v>3</v>
      </c>
      <c r="D3" s="149" t="s">
        <v>4</v>
      </c>
      <c r="E3" s="2" t="s">
        <v>5</v>
      </c>
      <c r="F3" s="151" t="s">
        <v>6</v>
      </c>
      <c r="G3" s="152"/>
      <c r="H3" s="153"/>
      <c r="I3" s="147" t="s">
        <v>7</v>
      </c>
    </row>
    <row r="4" spans="1:19" ht="39.75" customHeight="1" thickBot="1" x14ac:dyDescent="0.3">
      <c r="A4" s="146"/>
      <c r="B4" s="148"/>
      <c r="C4" s="148"/>
      <c r="D4" s="150"/>
      <c r="E4" s="3"/>
      <c r="F4" s="4" t="s">
        <v>8</v>
      </c>
      <c r="G4" s="5" t="s">
        <v>9</v>
      </c>
      <c r="H4" s="5" t="s">
        <v>10</v>
      </c>
      <c r="I4" s="148"/>
    </row>
    <row r="5" spans="1:19" ht="29.25" customHeight="1" thickBot="1" x14ac:dyDescent="0.3">
      <c r="A5" s="159"/>
      <c r="B5" s="160" t="s">
        <v>11</v>
      </c>
      <c r="C5" s="160"/>
      <c r="D5" s="161"/>
      <c r="E5" s="161"/>
      <c r="F5" s="161"/>
      <c r="G5" s="161"/>
      <c r="H5" s="161"/>
      <c r="I5" s="162"/>
    </row>
    <row r="6" spans="1:19" ht="39.75" customHeight="1" x14ac:dyDescent="0.25">
      <c r="A6" s="10">
        <v>1</v>
      </c>
      <c r="B6" s="11" t="s">
        <v>12</v>
      </c>
      <c r="C6" s="12" t="s">
        <v>13</v>
      </c>
      <c r="D6" s="13" t="s">
        <v>14</v>
      </c>
      <c r="E6" s="13" t="s">
        <v>15</v>
      </c>
      <c r="F6" s="14">
        <f>9337640+942840+942840+314280+314280</f>
        <v>11851880</v>
      </c>
      <c r="G6" s="14">
        <v>11851880</v>
      </c>
      <c r="H6" s="157">
        <f t="shared" ref="H6:H9" si="0">F6-G6</f>
        <v>0</v>
      </c>
      <c r="I6" s="154" t="s">
        <v>133</v>
      </c>
    </row>
    <row r="7" spans="1:19" ht="39.75" customHeight="1" x14ac:dyDescent="0.25">
      <c r="A7" s="15">
        <v>2</v>
      </c>
      <c r="B7" s="16" t="s">
        <v>17</v>
      </c>
      <c r="C7" s="17" t="s">
        <v>18</v>
      </c>
      <c r="D7" s="18" t="s">
        <v>19</v>
      </c>
      <c r="E7" s="18" t="s">
        <v>16</v>
      </c>
      <c r="F7" s="19">
        <f>5526660+153920+153920</f>
        <v>5834500</v>
      </c>
      <c r="G7" s="19">
        <v>5834500</v>
      </c>
      <c r="H7" s="20">
        <f t="shared" si="0"/>
        <v>0</v>
      </c>
      <c r="I7" s="21" t="s">
        <v>133</v>
      </c>
    </row>
    <row r="8" spans="1:19" ht="39.75" customHeight="1" x14ac:dyDescent="0.25">
      <c r="A8" s="15">
        <v>3</v>
      </c>
      <c r="B8" s="16" t="s">
        <v>20</v>
      </c>
      <c r="C8" s="17" t="s">
        <v>21</v>
      </c>
      <c r="D8" s="18" t="s">
        <v>22</v>
      </c>
      <c r="E8" s="18" t="s">
        <v>16</v>
      </c>
      <c r="F8" s="19">
        <f>4598000+242000+242000</f>
        <v>5082000</v>
      </c>
      <c r="G8" s="19">
        <v>5082000</v>
      </c>
      <c r="H8" s="20">
        <f t="shared" si="0"/>
        <v>0</v>
      </c>
      <c r="I8" s="21" t="s">
        <v>133</v>
      </c>
    </row>
    <row r="9" spans="1:19" ht="39.75" customHeight="1" thickBot="1" x14ac:dyDescent="0.3">
      <c r="A9" s="15">
        <v>4</v>
      </c>
      <c r="B9" s="22" t="s">
        <v>23</v>
      </c>
      <c r="C9" s="23" t="s">
        <v>24</v>
      </c>
      <c r="D9" s="24" t="s">
        <v>25</v>
      </c>
      <c r="E9" s="18" t="s">
        <v>16</v>
      </c>
      <c r="F9" s="19">
        <f>5188580+195760+57838</f>
        <v>5442178</v>
      </c>
      <c r="G9" s="19">
        <v>5442178</v>
      </c>
      <c r="H9" s="20">
        <f t="shared" si="0"/>
        <v>0</v>
      </c>
      <c r="I9" s="155" t="s">
        <v>133</v>
      </c>
    </row>
    <row r="10" spans="1:19" ht="30" customHeight="1" thickBot="1" x14ac:dyDescent="0.3">
      <c r="A10" s="160"/>
      <c r="B10" s="160" t="s">
        <v>26</v>
      </c>
      <c r="C10" s="160"/>
      <c r="D10" s="160"/>
      <c r="E10" s="160"/>
      <c r="F10" s="160"/>
      <c r="G10" s="160"/>
      <c r="H10" s="160"/>
      <c r="I10" s="160"/>
    </row>
    <row r="11" spans="1:19" ht="39.75" customHeight="1" x14ac:dyDescent="0.25">
      <c r="A11" s="15">
        <v>15</v>
      </c>
      <c r="B11" s="30" t="s">
        <v>43</v>
      </c>
      <c r="C11" s="30" t="s">
        <v>44</v>
      </c>
      <c r="D11" s="30" t="s">
        <v>45</v>
      </c>
      <c r="E11" s="30"/>
      <c r="F11" s="34">
        <v>2923214</v>
      </c>
      <c r="G11" s="34">
        <v>2400000</v>
      </c>
      <c r="H11" s="40">
        <v>523214</v>
      </c>
      <c r="I11" s="88" t="s">
        <v>46</v>
      </c>
      <c r="K11" s="35"/>
      <c r="L11" s="36"/>
      <c r="M11" s="36"/>
      <c r="N11" s="36"/>
      <c r="O11" s="36"/>
      <c r="P11" s="37"/>
      <c r="Q11" s="37"/>
      <c r="R11" s="38"/>
      <c r="S11" s="41"/>
    </row>
    <row r="12" spans="1:19" ht="39.75" customHeight="1" x14ac:dyDescent="0.25">
      <c r="A12" s="15">
        <v>16</v>
      </c>
      <c r="B12" s="30" t="s">
        <v>47</v>
      </c>
      <c r="C12" s="30" t="s">
        <v>48</v>
      </c>
      <c r="D12" s="30" t="s">
        <v>49</v>
      </c>
      <c r="E12" s="30"/>
      <c r="F12" s="34">
        <v>1943000</v>
      </c>
      <c r="G12" s="34">
        <v>1380000</v>
      </c>
      <c r="H12" s="34">
        <v>563000</v>
      </c>
      <c r="I12" s="88" t="s">
        <v>46</v>
      </c>
      <c r="K12" s="35"/>
      <c r="L12" s="41"/>
      <c r="M12" s="41"/>
      <c r="N12" s="41"/>
      <c r="O12" s="41"/>
      <c r="P12" s="35"/>
      <c r="Q12" s="35"/>
      <c r="R12" s="38"/>
      <c r="S12" s="41"/>
    </row>
    <row r="13" spans="1:19" ht="39.75" customHeight="1" x14ac:dyDescent="0.25">
      <c r="A13" s="15">
        <v>17</v>
      </c>
      <c r="B13" s="30" t="s">
        <v>50</v>
      </c>
      <c r="C13" s="30" t="s">
        <v>51</v>
      </c>
      <c r="D13" s="30" t="s">
        <v>52</v>
      </c>
      <c r="E13" s="30"/>
      <c r="F13" s="34">
        <v>66480</v>
      </c>
      <c r="G13" s="34"/>
      <c r="H13" s="34">
        <v>66480</v>
      </c>
      <c r="I13" s="88" t="s">
        <v>46</v>
      </c>
      <c r="K13" s="35"/>
      <c r="L13" s="41"/>
      <c r="M13" s="36"/>
      <c r="N13" s="41"/>
      <c r="O13" s="41"/>
      <c r="P13" s="35"/>
      <c r="Q13" s="35"/>
      <c r="R13" s="38"/>
      <c r="S13" s="36"/>
    </row>
    <row r="14" spans="1:19" ht="39.75" customHeight="1" thickBot="1" x14ac:dyDescent="0.3">
      <c r="A14" s="15"/>
      <c r="B14" s="30" t="s">
        <v>53</v>
      </c>
      <c r="C14" s="30" t="s">
        <v>54</v>
      </c>
      <c r="D14" s="30" t="s">
        <v>55</v>
      </c>
      <c r="E14" s="30"/>
      <c r="F14" s="34">
        <v>2419680</v>
      </c>
      <c r="G14" s="34"/>
      <c r="H14" s="34">
        <v>2419680</v>
      </c>
      <c r="I14" s="88" t="s">
        <v>46</v>
      </c>
      <c r="K14" s="35"/>
      <c r="L14" s="41"/>
      <c r="M14" s="41"/>
      <c r="N14" s="41"/>
      <c r="O14" s="41"/>
      <c r="P14" s="35"/>
      <c r="Q14" s="35"/>
      <c r="R14" s="38"/>
      <c r="S14" s="41"/>
    </row>
    <row r="15" spans="1:19" ht="28.5" customHeight="1" thickBot="1" x14ac:dyDescent="0.3">
      <c r="A15" s="160"/>
      <c r="B15" s="160" t="s">
        <v>63</v>
      </c>
      <c r="C15" s="160"/>
      <c r="D15" s="160"/>
      <c r="E15" s="160"/>
      <c r="F15" s="160"/>
      <c r="G15" s="160"/>
      <c r="H15" s="160"/>
      <c r="I15" s="160"/>
      <c r="K15" s="35"/>
      <c r="L15" s="41"/>
      <c r="M15" s="186"/>
      <c r="N15" s="187"/>
      <c r="O15" s="41"/>
      <c r="P15" s="35"/>
      <c r="Q15" s="35"/>
      <c r="R15" s="38"/>
      <c r="S15" s="41"/>
    </row>
    <row r="16" spans="1:19" ht="28.5" customHeight="1" x14ac:dyDescent="0.25">
      <c r="A16" s="51">
        <v>19</v>
      </c>
      <c r="B16" s="52" t="s">
        <v>64</v>
      </c>
      <c r="C16" s="53" t="s">
        <v>65</v>
      </c>
      <c r="D16" s="54" t="s">
        <v>66</v>
      </c>
      <c r="E16" s="55" t="s">
        <v>67</v>
      </c>
      <c r="F16" s="56">
        <v>85120</v>
      </c>
      <c r="G16" s="56"/>
      <c r="H16" s="57">
        <v>85120</v>
      </c>
      <c r="I16" s="58" t="s">
        <v>68</v>
      </c>
      <c r="K16" s="142"/>
      <c r="L16" s="142"/>
      <c r="M16" s="142"/>
      <c r="N16" s="142"/>
      <c r="O16" s="142"/>
      <c r="P16" s="59"/>
      <c r="Q16" s="59"/>
      <c r="R16" s="59"/>
      <c r="S16" s="60"/>
    </row>
    <row r="17" spans="1:18" ht="28.5" customHeight="1" x14ac:dyDescent="0.25">
      <c r="A17" s="163" t="s">
        <v>69</v>
      </c>
      <c r="B17" s="164" t="s">
        <v>70</v>
      </c>
      <c r="C17" s="164"/>
      <c r="D17" s="165"/>
      <c r="E17" s="165"/>
      <c r="F17" s="165"/>
      <c r="G17" s="165"/>
      <c r="H17" s="165"/>
      <c r="I17" s="166"/>
    </row>
    <row r="18" spans="1:18" ht="28.5" customHeight="1" x14ac:dyDescent="0.25">
      <c r="A18" s="62">
        <v>20</v>
      </c>
      <c r="B18" s="63" t="s">
        <v>71</v>
      </c>
      <c r="C18" s="64" t="s">
        <v>72</v>
      </c>
      <c r="D18" s="64" t="s">
        <v>73</v>
      </c>
      <c r="E18" s="65"/>
      <c r="F18" s="56">
        <v>18652949</v>
      </c>
      <c r="G18" s="56">
        <v>17500000</v>
      </c>
      <c r="H18" s="56">
        <f>F18-G18</f>
        <v>1152949</v>
      </c>
      <c r="I18" s="39" t="s">
        <v>46</v>
      </c>
    </row>
    <row r="19" spans="1:18" ht="28.5" customHeight="1" x14ac:dyDescent="0.25">
      <c r="A19" s="66">
        <v>21</v>
      </c>
      <c r="B19" s="63" t="s">
        <v>75</v>
      </c>
      <c r="C19" s="67" t="s">
        <v>76</v>
      </c>
      <c r="D19" s="64" t="s">
        <v>77</v>
      </c>
      <c r="E19" s="65"/>
      <c r="F19" s="56">
        <v>1362664</v>
      </c>
      <c r="G19" s="56">
        <v>450000</v>
      </c>
      <c r="H19" s="56">
        <f>F19-G19</f>
        <v>912664</v>
      </c>
      <c r="I19" s="39" t="s">
        <v>46</v>
      </c>
    </row>
    <row r="20" spans="1:18" ht="27.75" customHeight="1" x14ac:dyDescent="0.25">
      <c r="A20" s="167"/>
      <c r="B20" s="164" t="s">
        <v>80</v>
      </c>
      <c r="C20" s="168"/>
      <c r="D20" s="169"/>
      <c r="E20" s="169"/>
      <c r="F20" s="169"/>
      <c r="G20" s="169"/>
      <c r="H20" s="169"/>
      <c r="I20" s="170"/>
      <c r="M20" s="74"/>
      <c r="P20" s="75"/>
      <c r="Q20" s="75"/>
      <c r="R20" s="75"/>
    </row>
    <row r="21" spans="1:18" ht="33.75" customHeight="1" x14ac:dyDescent="0.25">
      <c r="A21" s="76">
        <v>21</v>
      </c>
      <c r="B21" s="77" t="s">
        <v>81</v>
      </c>
      <c r="C21" s="77" t="s">
        <v>82</v>
      </c>
      <c r="D21" s="77" t="s">
        <v>83</v>
      </c>
      <c r="E21" s="78"/>
      <c r="F21" s="79">
        <v>1209416</v>
      </c>
      <c r="G21" s="79">
        <v>1209416</v>
      </c>
      <c r="H21" s="20">
        <f t="shared" ref="H21" si="1">F21-G21</f>
        <v>0</v>
      </c>
      <c r="I21" s="39" t="s">
        <v>9</v>
      </c>
      <c r="M21" s="74"/>
      <c r="R21" s="75"/>
    </row>
    <row r="22" spans="1:18" ht="26.25" customHeight="1" x14ac:dyDescent="0.25">
      <c r="A22" s="173"/>
      <c r="B22" s="174" t="s">
        <v>97</v>
      </c>
      <c r="C22" s="174"/>
      <c r="D22" s="174"/>
      <c r="E22" s="174"/>
      <c r="F22" s="174"/>
      <c r="G22" s="174"/>
      <c r="H22" s="174"/>
      <c r="I22" s="175"/>
    </row>
    <row r="23" spans="1:18" ht="39.75" customHeight="1" x14ac:dyDescent="0.25">
      <c r="A23" s="62">
        <v>26</v>
      </c>
      <c r="B23" s="97" t="s">
        <v>98</v>
      </c>
      <c r="C23" s="92" t="s">
        <v>99</v>
      </c>
      <c r="D23" s="93" t="s">
        <v>100</v>
      </c>
      <c r="E23" s="93"/>
      <c r="F23" s="56">
        <v>26158066</v>
      </c>
      <c r="G23" s="98">
        <v>6000000</v>
      </c>
      <c r="H23" s="99">
        <f>F23-G23</f>
        <v>20158066</v>
      </c>
      <c r="I23" s="39" t="s">
        <v>46</v>
      </c>
    </row>
    <row r="24" spans="1:18" ht="30" customHeight="1" x14ac:dyDescent="0.25">
      <c r="A24" s="171"/>
      <c r="B24" s="164" t="s">
        <v>109</v>
      </c>
      <c r="C24" s="164"/>
      <c r="D24" s="164"/>
      <c r="E24" s="164"/>
      <c r="F24" s="164"/>
      <c r="G24" s="164"/>
      <c r="H24" s="164"/>
      <c r="I24" s="172"/>
    </row>
    <row r="25" spans="1:18" ht="39.75" customHeight="1" x14ac:dyDescent="0.25">
      <c r="A25" s="158">
        <v>29</v>
      </c>
      <c r="B25" s="92" t="s">
        <v>110</v>
      </c>
      <c r="C25" s="52" t="s">
        <v>111</v>
      </c>
      <c r="D25" s="111" t="s">
        <v>112</v>
      </c>
      <c r="E25" s="112" t="s">
        <v>15</v>
      </c>
      <c r="F25" s="100">
        <v>3147644</v>
      </c>
      <c r="G25" s="100">
        <v>151860</v>
      </c>
      <c r="H25" s="113">
        <f>F25-G25</f>
        <v>2995784</v>
      </c>
      <c r="I25" s="39" t="s">
        <v>46</v>
      </c>
      <c r="Q25" s="75"/>
    </row>
    <row r="26" spans="1:18" ht="29.25" customHeight="1" x14ac:dyDescent="0.25">
      <c r="A26" s="171"/>
      <c r="B26" s="164" t="s">
        <v>113</v>
      </c>
      <c r="C26" s="164"/>
      <c r="D26" s="164"/>
      <c r="E26" s="164"/>
      <c r="F26" s="164"/>
      <c r="G26" s="164"/>
      <c r="H26" s="164"/>
      <c r="I26" s="172"/>
      <c r="Q26" s="114"/>
    </row>
    <row r="27" spans="1:18" ht="39.75" customHeight="1" thickBot="1" x14ac:dyDescent="0.3">
      <c r="A27" s="115"/>
      <c r="B27" s="116" t="s">
        <v>114</v>
      </c>
      <c r="C27" s="117" t="s">
        <v>115</v>
      </c>
      <c r="D27" s="118" t="s">
        <v>116</v>
      </c>
      <c r="E27" s="119"/>
      <c r="F27" s="120">
        <v>805750</v>
      </c>
      <c r="G27" s="120">
        <v>364023</v>
      </c>
      <c r="H27" s="121">
        <f>F27-G27</f>
        <v>441727</v>
      </c>
      <c r="I27" s="122" t="s">
        <v>46</v>
      </c>
    </row>
    <row r="28" spans="1:18" ht="29.25" customHeight="1" thickBot="1" x14ac:dyDescent="0.35">
      <c r="A28" s="176"/>
      <c r="B28" s="177" t="s">
        <v>117</v>
      </c>
      <c r="C28" s="178"/>
      <c r="D28" s="178"/>
      <c r="E28" s="178"/>
      <c r="F28" s="179">
        <f>SUM(F6:F25)</f>
        <v>86178791</v>
      </c>
      <c r="G28" s="179">
        <f>SUM(G6:G25)</f>
        <v>57301834</v>
      </c>
      <c r="H28" s="179">
        <f>SUM(H6:H25)</f>
        <v>28876957</v>
      </c>
      <c r="I28" s="180"/>
    </row>
    <row r="29" spans="1:18" ht="28.5" customHeight="1" x14ac:dyDescent="0.25"/>
    <row r="30" spans="1:18" ht="33" customHeight="1" x14ac:dyDescent="0.25">
      <c r="G30" s="128" t="s">
        <v>134</v>
      </c>
      <c r="H30" s="129" t="s">
        <v>119</v>
      </c>
      <c r="I30" s="128"/>
    </row>
    <row r="31" spans="1:18" ht="27.75" customHeight="1" x14ac:dyDescent="0.25">
      <c r="G31" s="130" t="s">
        <v>120</v>
      </c>
      <c r="H31" s="181">
        <v>0</v>
      </c>
      <c r="I31" s="128"/>
    </row>
    <row r="32" spans="1:18" ht="29.25" customHeight="1" x14ac:dyDescent="0.25">
      <c r="G32" s="130" t="s">
        <v>121</v>
      </c>
      <c r="H32" s="182">
        <f>H11+H12+H13+H14+H23</f>
        <v>23730440</v>
      </c>
      <c r="I32" s="133"/>
    </row>
    <row r="33" spans="7:9" ht="27" customHeight="1" x14ac:dyDescent="0.25">
      <c r="G33" s="130" t="s">
        <v>122</v>
      </c>
      <c r="H33" s="182">
        <f>H21+H19+H18</f>
        <v>2065613</v>
      </c>
      <c r="I33" s="128"/>
    </row>
    <row r="34" spans="7:9" ht="29.25" customHeight="1" x14ac:dyDescent="0.25">
      <c r="G34" s="134" t="s">
        <v>123</v>
      </c>
      <c r="H34" s="113">
        <v>0</v>
      </c>
      <c r="I34" s="136"/>
    </row>
    <row r="35" spans="7:9" ht="27" customHeight="1" x14ac:dyDescent="0.25">
      <c r="G35" s="130" t="s">
        <v>124</v>
      </c>
      <c r="H35" s="113">
        <f>H25</f>
        <v>2995784</v>
      </c>
      <c r="I35" s="128"/>
    </row>
    <row r="36" spans="7:9" ht="27.75" customHeight="1" x14ac:dyDescent="0.25">
      <c r="G36" s="130" t="s">
        <v>125</v>
      </c>
      <c r="H36" s="113">
        <v>85120</v>
      </c>
      <c r="I36" s="128"/>
    </row>
    <row r="37" spans="7:9" ht="28.5" customHeight="1" x14ac:dyDescent="0.25">
      <c r="G37" s="184" t="s">
        <v>126</v>
      </c>
      <c r="H37" s="185">
        <f>H31+H32+H33+H34+H35+H36</f>
        <v>28876957</v>
      </c>
      <c r="I37" s="183"/>
    </row>
    <row r="38" spans="7:9" ht="39.75" customHeight="1" x14ac:dyDescent="0.25">
      <c r="H38" s="140"/>
    </row>
  </sheetData>
  <mergeCells count="9">
    <mergeCell ref="K16:O16"/>
    <mergeCell ref="B1:I1"/>
    <mergeCell ref="B2:I2"/>
    <mergeCell ref="A3:A4"/>
    <mergeCell ref="B3:B4"/>
    <mergeCell ref="C3:C4"/>
    <mergeCell ref="D3:D4"/>
    <mergeCell ref="F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30.5.2021</vt:lpstr>
      <vt:lpstr>Vend. Gjyq. per evidence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2021-05-21T09:01:10Z</dcterms:created>
  <dcterms:modified xsi:type="dcterms:W3CDTF">2021-05-26T09:33:49Z</dcterms:modified>
</cp:coreProperties>
</file>