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AppData\Local\Microsoft\Windows\Temporary Internet Files\Content.Outlook\YE06KYFS\"/>
    </mc:Choice>
  </mc:AlternateContent>
  <bookViews>
    <workbookView xWindow="0" yWindow="0" windowWidth="28800" windowHeight="12435"/>
  </bookViews>
  <sheets>
    <sheet name="V. Gjyqesore 21.9.202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52" i="1" l="1"/>
  <c r="H36" i="1"/>
  <c r="F36" i="1"/>
  <c r="I45" i="1" l="1"/>
  <c r="H32" i="1"/>
  <c r="H27" i="1"/>
  <c r="H25" i="1"/>
  <c r="H24" i="1"/>
  <c r="I41" i="1" s="1"/>
  <c r="H19" i="1"/>
  <c r="H18" i="1"/>
  <c r="H15" i="1"/>
  <c r="H13" i="1"/>
  <c r="H11" i="1"/>
  <c r="I40" i="1" s="1"/>
  <c r="H10" i="1"/>
  <c r="G8" i="1"/>
  <c r="F8" i="1"/>
  <c r="H8" i="1" s="1"/>
  <c r="G7" i="1"/>
  <c r="F7" i="1"/>
  <c r="H7" i="1" s="1"/>
  <c r="H6" i="1"/>
  <c r="G6" i="1"/>
  <c r="G36" i="1" s="1"/>
  <c r="F6" i="1"/>
</calcChain>
</file>

<file path=xl/sharedStrings.xml><?xml version="1.0" encoding="utf-8"?>
<sst xmlns="http://schemas.openxmlformats.org/spreadsheetml/2006/main" count="128" uniqueCount="107">
  <si>
    <t>MINISTRIA E BUJQËSISË DHE ZHVILLIMIT RURAL</t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</si>
  <si>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</si>
  <si>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</si>
  <si>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</si>
  <si>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</si>
  <si>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</si>
  <si>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</si>
  <si>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</si>
  <si>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</si>
  <si>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</si>
  <si>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</si>
  <si>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</si>
  <si>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</si>
  <si>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</si>
  <si>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</si>
  <si>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</si>
  <si>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>Paguar deri me 31.08.2021</t>
  </si>
  <si>
    <t>Alfred      Omuri</t>
  </si>
  <si>
    <t>7289/2, dt.01.11.2017</t>
  </si>
  <si>
    <t>167, dt.04.02.2015</t>
  </si>
  <si>
    <t xml:space="preserve">Rikthim në punë </t>
  </si>
  <si>
    <t>Luan    Bregu</t>
  </si>
  <si>
    <t>6473/2 dt 29.08.2019</t>
  </si>
  <si>
    <t>2256 dt 12.07.2019</t>
  </si>
  <si>
    <t xml:space="preserve">AKU Tiranë </t>
  </si>
  <si>
    <t>DRAKU  Tiranë Arben Shytaj</t>
  </si>
  <si>
    <t>1570/2, dt. 23.2.2021</t>
  </si>
  <si>
    <t>978, dt. 26.11.2020</t>
  </si>
  <si>
    <t>Nuk eshte rikthyer ne pune</t>
  </si>
  <si>
    <t>DRAKU Korçë, Daut Pepa</t>
  </si>
  <si>
    <t>219/3, dt.15.2.2021</t>
  </si>
  <si>
    <t>959, dt. 23.11.2020</t>
  </si>
  <si>
    <t>DRAKU Berat, Vasillaq Strora</t>
  </si>
  <si>
    <t>1584/2, dt. 25.2.2021</t>
  </si>
  <si>
    <t>1360, dt. 5.11.2018</t>
  </si>
  <si>
    <t>Në vazhdimësi likujdimi nga institucioni në 2021</t>
  </si>
  <si>
    <t>DRAKU Durres Vjollca Shahini</t>
  </si>
  <si>
    <t>2727/2, dt. 15.4.2021</t>
  </si>
  <si>
    <t>4152, dt. 16.11.2018</t>
  </si>
  <si>
    <t>Nuk ka fonde te disponueshme per mbylljen e likujdimit,punonjesja  eshte rikthyer ende ne pune</t>
  </si>
  <si>
    <t>DRAKU Berat Zaimi shpk</t>
  </si>
  <si>
    <t>4517/2, dt. 25.6.2021</t>
  </si>
  <si>
    <t>272, dt.31.3.2021</t>
  </si>
  <si>
    <t>AKU Tiranë, Dritan Vishkurti</t>
  </si>
  <si>
    <t>4518/4, DT. 2.7.2021</t>
  </si>
  <si>
    <t>1324, DT. 3.3.2021</t>
  </si>
  <si>
    <t>DRAKU Berat, Mirela Toska</t>
  </si>
  <si>
    <t>5018/2, dt. 15.7.2021</t>
  </si>
  <si>
    <t>822, dt. 14.12.2020</t>
  </si>
  <si>
    <t>DRAKU Vlore, Gazmir Gjini</t>
  </si>
  <si>
    <t>4583/4, dt. 15.7.2021</t>
  </si>
  <si>
    <t>261, dt. 3.5.2018</t>
  </si>
  <si>
    <t>DRAKU  Tiranë, Vasil Nasto</t>
  </si>
  <si>
    <t>5981/2, dt.1.9.2021</t>
  </si>
  <si>
    <t>108, dt.18.2.2021</t>
  </si>
  <si>
    <t xml:space="preserve"> 209,  dt. 12.10.2020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</si>
  <si>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</si>
  <si>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</si>
  <si>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</si>
  <si>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</si>
  <si>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85 102 lekë</t>
  </si>
  <si>
    <t>Paguar deri me 31.8.2021</t>
  </si>
  <si>
    <t xml:space="preserve">                </t>
  </si>
  <si>
    <t>DUK Fier</t>
  </si>
  <si>
    <t>Gramoz Ibro</t>
  </si>
  <si>
    <t>9865/1, dt. 19.11.2020</t>
  </si>
  <si>
    <t>446, dt. 21.9.2020</t>
  </si>
  <si>
    <t>Silvana Nazaj</t>
  </si>
  <si>
    <t xml:space="preserve"> 2056/2 dt 24,03,2021</t>
  </si>
  <si>
    <t>5,(86-2021-11),dt 14,01,2021</t>
  </si>
  <si>
    <t>Fredo Berberi</t>
  </si>
  <si>
    <t>5278, dt.15.7.2021</t>
  </si>
  <si>
    <t>1913,20.11.2018</t>
  </si>
  <si>
    <t>DUK Lezhe</t>
  </si>
  <si>
    <t>Nikoll Deda</t>
  </si>
  <si>
    <t>9459/2, dt. 4.10.2020</t>
  </si>
  <si>
    <t>191, dt.20.3.2020</t>
  </si>
  <si>
    <t>DRSHVMB Tirane</t>
  </si>
  <si>
    <t xml:space="preserve">Bioferma Ramilli 04 shpk </t>
  </si>
  <si>
    <t>5781/2, dt. 4.8.2020</t>
  </si>
  <si>
    <t>1345, dt. 3.4.2017.</t>
  </si>
  <si>
    <t>AREB Tirane</t>
  </si>
  <si>
    <t>Rufat Balliu</t>
  </si>
  <si>
    <t>1568/2, dt. 22.2.2021</t>
  </si>
  <si>
    <t>4489, dt. 11.12.2018</t>
  </si>
  <si>
    <t>AZHBR</t>
  </si>
  <si>
    <t>Sadije Hasa</t>
  </si>
  <si>
    <t>3158/2, dt. 705.2021</t>
  </si>
  <si>
    <t>110, dt 18.2.2021</t>
  </si>
  <si>
    <t>Bajram Kadriu</t>
  </si>
  <si>
    <t>5004/6, dt. 23.8.2021</t>
  </si>
  <si>
    <t>3897, dt. 13.10.2017</t>
  </si>
  <si>
    <t>TOTALI</t>
  </si>
  <si>
    <t>01110</t>
  </si>
  <si>
    <t>04220</t>
  </si>
  <si>
    <t>04240</t>
  </si>
  <si>
    <t>04230</t>
  </si>
  <si>
    <t>04250</t>
  </si>
  <si>
    <t>04860</t>
  </si>
  <si>
    <t>Total</t>
  </si>
  <si>
    <t>Mbetur pa likuiduar deri me 30.9.2021 sipas programeve buxhetore</t>
  </si>
  <si>
    <t>DRAKU Durres, Euro-Gama sh.p.k</t>
  </si>
  <si>
    <t>6196/2, dt. 14.9.2021</t>
  </si>
  <si>
    <t>Hajdar Muka</t>
  </si>
  <si>
    <t>6164/2, dt. 14.9.2021</t>
  </si>
  <si>
    <t>4244, dt. 19.11.2014</t>
  </si>
  <si>
    <r>
      <t xml:space="preserve">                                                                                                                                                                 Database për Vendimet Gjyqësore   30.5.2021   deri me 30.9.2021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4"/>
        <color theme="1"/>
        <rFont val="Times New Roman"/>
        <family val="1"/>
      </rPr>
      <t xml:space="preserve"> në/leke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</si>
</sst>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Times New Roman"/>
      <family val="1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</cellStyleXfs>
  <cellXfs count="137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wrapText="1"/>
    </xf>
    <xf numFmtId="0" fontId="7" fillId="0" borderId="7" xfId="0" applyFont="1" applyBorder="1"/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2" borderId="10" xfId="0" applyFont="1" applyFill="1" applyBorder="1"/>
    <xf numFmtId="0" fontId="6" fillId="2" borderId="11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49" fontId="6" fillId="2" borderId="12" xfId="0" applyNumberFormat="1" applyFont="1" applyFill="1" applyBorder="1" applyAlignment="1"/>
    <xf numFmtId="49" fontId="6" fillId="2" borderId="13" xfId="0" applyNumberFormat="1" applyFont="1" applyFill="1" applyBorder="1" applyAlignment="1"/>
    <xf numFmtId="0" fontId="8" fillId="3" borderId="14" xfId="2" applyFont="1" applyFill="1" applyBorder="1" applyAlignment="1">
      <alignment horizontal="center"/>
    </xf>
    <xf numFmtId="0" fontId="9" fillId="3" borderId="15" xfId="2" applyFont="1" applyFill="1" applyBorder="1"/>
    <xf numFmtId="0" fontId="10" fillId="3" borderId="16" xfId="2" applyNumberFormat="1" applyFont="1" applyFill="1" applyBorder="1" applyAlignment="1">
      <alignment horizontal="left"/>
    </xf>
    <xf numFmtId="0" fontId="10" fillId="3" borderId="16" xfId="2" applyFont="1" applyFill="1" applyBorder="1" applyAlignment="1">
      <alignment wrapText="1"/>
    </xf>
    <xf numFmtId="165" fontId="10" fillId="3" borderId="16" xfId="3" applyNumberFormat="1" applyFont="1" applyFill="1" applyBorder="1"/>
    <xf numFmtId="37" fontId="10" fillId="0" borderId="16" xfId="2" applyNumberFormat="1" applyFont="1" applyFill="1" applyBorder="1"/>
    <xf numFmtId="3" fontId="10" fillId="3" borderId="17" xfId="2" applyNumberFormat="1" applyFont="1" applyFill="1" applyBorder="1" applyAlignment="1">
      <alignment wrapText="1"/>
    </xf>
    <xf numFmtId="0" fontId="8" fillId="3" borderId="18" xfId="2" applyFont="1" applyFill="1" applyBorder="1" applyAlignment="1">
      <alignment horizontal="center"/>
    </xf>
    <xf numFmtId="0" fontId="9" fillId="3" borderId="19" xfId="2" applyFont="1" applyFill="1" applyBorder="1"/>
    <xf numFmtId="0" fontId="10" fillId="3" borderId="20" xfId="2" applyNumberFormat="1" applyFont="1" applyFill="1" applyBorder="1" applyAlignment="1">
      <alignment horizontal="left"/>
    </xf>
    <xf numFmtId="0" fontId="10" fillId="3" borderId="20" xfId="2" applyFont="1" applyFill="1" applyBorder="1" applyAlignment="1">
      <alignment wrapText="1"/>
    </xf>
    <xf numFmtId="165" fontId="10" fillId="3" borderId="20" xfId="3" applyNumberFormat="1" applyFont="1" applyFill="1" applyBorder="1"/>
    <xf numFmtId="37" fontId="10" fillId="0" borderId="20" xfId="2" applyNumberFormat="1" applyFont="1" applyFill="1" applyBorder="1"/>
    <xf numFmtId="3" fontId="10" fillId="3" borderId="21" xfId="2" applyNumberFormat="1" applyFont="1" applyFill="1" applyBorder="1" applyAlignment="1">
      <alignment wrapText="1"/>
    </xf>
    <xf numFmtId="0" fontId="6" fillId="2" borderId="10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/>
    </xf>
    <xf numFmtId="0" fontId="6" fillId="2" borderId="20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right"/>
    </xf>
    <xf numFmtId="0" fontId="3" fillId="0" borderId="19" xfId="0" applyFont="1" applyFill="1" applyBorder="1" applyAlignment="1">
      <alignment wrapText="1"/>
    </xf>
    <xf numFmtId="0" fontId="3" fillId="0" borderId="20" xfId="0" applyFont="1" applyFill="1" applyBorder="1" applyAlignment="1">
      <alignment wrapText="1"/>
    </xf>
    <xf numFmtId="3" fontId="12" fillId="3" borderId="20" xfId="0" applyNumberFormat="1" applyFont="1" applyFill="1" applyBorder="1" applyAlignment="1">
      <alignment horizontal="right" vertical="center"/>
    </xf>
    <xf numFmtId="3" fontId="12" fillId="3" borderId="20" xfId="0" applyNumberFormat="1" applyFont="1" applyFill="1" applyBorder="1" applyAlignment="1">
      <alignment vertical="center"/>
    </xf>
    <xf numFmtId="3" fontId="12" fillId="0" borderId="20" xfId="1" applyNumberFormat="1" applyFont="1" applyFill="1" applyBorder="1" applyAlignment="1">
      <alignment horizontal="right" vertical="center"/>
    </xf>
    <xf numFmtId="3" fontId="12" fillId="3" borderId="21" xfId="0" applyNumberFormat="1" applyFont="1" applyFill="1" applyBorder="1" applyAlignment="1">
      <alignment vertical="center" wrapText="1"/>
    </xf>
    <xf numFmtId="3" fontId="13" fillId="0" borderId="0" xfId="0" applyNumberFormat="1" applyFont="1" applyFill="1" applyBorder="1" applyAlignment="1">
      <alignment horizontal="left" vertical="center"/>
    </xf>
    <xf numFmtId="3" fontId="12" fillId="0" borderId="0" xfId="0" applyNumberFormat="1" applyFont="1" applyFill="1" applyBorder="1" applyAlignment="1">
      <alignment horizontal="left" vertical="center" wrapText="1"/>
    </xf>
    <xf numFmtId="3" fontId="14" fillId="0" borderId="0" xfId="0" applyNumberFormat="1" applyFont="1" applyFill="1" applyBorder="1" applyAlignment="1">
      <alignment horizontal="left" vertical="center" wrapText="1"/>
    </xf>
    <xf numFmtId="3" fontId="14" fillId="0" borderId="0" xfId="0" applyNumberFormat="1" applyFont="1" applyFill="1" applyBorder="1" applyAlignment="1">
      <alignment horizontal="left" vertical="center"/>
    </xf>
    <xf numFmtId="3" fontId="14" fillId="0" borderId="0" xfId="1" applyNumberFormat="1" applyFont="1" applyFill="1" applyBorder="1" applyAlignment="1">
      <alignment horizontal="left" vertical="center"/>
    </xf>
    <xf numFmtId="3" fontId="13" fillId="0" borderId="0" xfId="0" applyNumberFormat="1" applyFont="1" applyFill="1" applyBorder="1" applyAlignment="1">
      <alignment horizontal="left" vertical="center" wrapText="1"/>
    </xf>
    <xf numFmtId="165" fontId="10" fillId="3" borderId="20" xfId="0" applyNumberFormat="1" applyFont="1" applyFill="1" applyBorder="1"/>
    <xf numFmtId="3" fontId="12" fillId="0" borderId="21" xfId="0" applyNumberFormat="1" applyFont="1" applyFill="1" applyBorder="1" applyAlignment="1">
      <alignment wrapText="1"/>
    </xf>
    <xf numFmtId="165" fontId="10" fillId="0" borderId="20" xfId="0" applyNumberFormat="1" applyFont="1" applyFill="1" applyBorder="1"/>
    <xf numFmtId="3" fontId="15" fillId="3" borderId="20" xfId="0" applyNumberFormat="1" applyFont="1" applyFill="1" applyBorder="1" applyAlignment="1">
      <alignment horizontal="right" vertical="center"/>
    </xf>
    <xf numFmtId="3" fontId="15" fillId="3" borderId="20" xfId="0" applyNumberFormat="1" applyFont="1" applyFill="1" applyBorder="1" applyAlignment="1">
      <alignment vertical="center"/>
    </xf>
    <xf numFmtId="0" fontId="3" fillId="0" borderId="22" xfId="0" applyFont="1" applyFill="1" applyBorder="1" applyAlignment="1">
      <alignment horizontal="right"/>
    </xf>
    <xf numFmtId="3" fontId="12" fillId="0" borderId="20" xfId="1" applyNumberFormat="1" applyFont="1" applyFill="1" applyBorder="1" applyAlignment="1">
      <alignment horizontal="right"/>
    </xf>
    <xf numFmtId="0" fontId="3" fillId="0" borderId="23" xfId="0" applyFont="1" applyFill="1" applyBorder="1" applyAlignment="1">
      <alignment horizontal="right"/>
    </xf>
    <xf numFmtId="3" fontId="15" fillId="0" borderId="19" xfId="0" applyNumberFormat="1" applyFont="1" applyFill="1" applyBorder="1" applyAlignment="1">
      <alignment horizontal="left" vertical="center" wrapText="1"/>
    </xf>
    <xf numFmtId="0" fontId="15" fillId="0" borderId="20" xfId="0" applyNumberFormat="1" applyFont="1" applyFill="1" applyBorder="1" applyAlignment="1">
      <alignment horizontal="center" vertical="center" wrapText="1"/>
    </xf>
    <xf numFmtId="3" fontId="15" fillId="0" borderId="20" xfId="0" applyNumberFormat="1" applyFont="1" applyFill="1" applyBorder="1" applyAlignment="1">
      <alignment horizontal="left" vertical="center" wrapText="1"/>
    </xf>
    <xf numFmtId="3" fontId="15" fillId="0" borderId="20" xfId="0" applyNumberFormat="1" applyFont="1" applyFill="1" applyBorder="1" applyAlignment="1">
      <alignment horizontal="right" vertical="center" wrapText="1"/>
    </xf>
    <xf numFmtId="3" fontId="15" fillId="0" borderId="20" xfId="0" applyNumberFormat="1" applyFont="1" applyFill="1" applyBorder="1" applyAlignment="1">
      <alignment horizontal="right" vertical="center"/>
    </xf>
    <xf numFmtId="3" fontId="15" fillId="0" borderId="20" xfId="0" applyNumberFormat="1" applyFont="1" applyFill="1" applyBorder="1" applyAlignment="1">
      <alignment vertical="center"/>
    </xf>
    <xf numFmtId="0" fontId="6" fillId="2" borderId="22" xfId="0" applyFont="1" applyFill="1" applyBorder="1" applyAlignment="1">
      <alignment horizontal="center"/>
    </xf>
    <xf numFmtId="37" fontId="12" fillId="0" borderId="0" xfId="1" applyNumberFormat="1" applyFont="1" applyFill="1" applyBorder="1" applyAlignment="1"/>
    <xf numFmtId="165" fontId="12" fillId="0" borderId="0" xfId="0" applyNumberFormat="1" applyFont="1" applyFill="1" applyBorder="1" applyAlignment="1"/>
    <xf numFmtId="0" fontId="3" fillId="0" borderId="18" xfId="0" applyFont="1" applyFill="1" applyBorder="1"/>
    <xf numFmtId="0" fontId="3" fillId="0" borderId="19" xfId="0" applyNumberFormat="1" applyFont="1" applyFill="1" applyBorder="1" applyAlignment="1">
      <alignment horizontal="left"/>
    </xf>
    <xf numFmtId="0" fontId="3" fillId="0" borderId="20" xfId="0" applyNumberFormat="1" applyFont="1" applyFill="1" applyBorder="1" applyAlignment="1">
      <alignment horizontal="left" wrapText="1"/>
    </xf>
    <xf numFmtId="0" fontId="3" fillId="0" borderId="20" xfId="0" applyFont="1" applyFill="1" applyBorder="1"/>
    <xf numFmtId="165" fontId="10" fillId="3" borderId="20" xfId="1" applyNumberFormat="1" applyFont="1" applyFill="1" applyBorder="1"/>
    <xf numFmtId="165" fontId="10" fillId="3" borderId="20" xfId="1" applyNumberFormat="1" applyFont="1" applyFill="1" applyBorder="1" applyAlignment="1">
      <alignment horizontal="right"/>
    </xf>
    <xf numFmtId="3" fontId="10" fillId="3" borderId="21" xfId="0" applyNumberFormat="1" applyFont="1" applyFill="1" applyBorder="1" applyAlignment="1">
      <alignment wrapText="1"/>
    </xf>
    <xf numFmtId="3" fontId="16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6" fillId="2" borderId="18" xfId="0" applyFont="1" applyFill="1" applyBorder="1"/>
    <xf numFmtId="49" fontId="6" fillId="2" borderId="20" xfId="0" applyNumberFormat="1" applyFont="1" applyFill="1" applyBorder="1" applyAlignment="1"/>
    <xf numFmtId="49" fontId="6" fillId="2" borderId="21" xfId="0" applyNumberFormat="1" applyFont="1" applyFill="1" applyBorder="1" applyAlignment="1"/>
    <xf numFmtId="0" fontId="17" fillId="0" borderId="24" xfId="0" applyFont="1" applyFill="1" applyBorder="1"/>
    <xf numFmtId="0" fontId="12" fillId="0" borderId="19" xfId="0" applyFont="1" applyFill="1" applyBorder="1" applyAlignment="1"/>
    <xf numFmtId="0" fontId="12" fillId="0" borderId="20" xfId="0" applyFont="1" applyFill="1" applyBorder="1" applyAlignment="1">
      <alignment horizontal="left" wrapText="1"/>
    </xf>
    <xf numFmtId="49" fontId="12" fillId="0" borderId="20" xfId="0" applyNumberFormat="1" applyFont="1" applyFill="1" applyBorder="1" applyAlignment="1">
      <alignment wrapText="1"/>
    </xf>
    <xf numFmtId="37" fontId="10" fillId="3" borderId="20" xfId="2" applyNumberFormat="1" applyFont="1" applyFill="1" applyBorder="1"/>
    <xf numFmtId="0" fontId="17" fillId="0" borderId="18" xfId="0" applyFont="1" applyFill="1" applyBorder="1"/>
    <xf numFmtId="0" fontId="6" fillId="2" borderId="20" xfId="0" applyFont="1" applyFill="1" applyBorder="1"/>
    <xf numFmtId="0" fontId="6" fillId="2" borderId="21" xfId="0" applyFont="1" applyFill="1" applyBorder="1"/>
    <xf numFmtId="0" fontId="0" fillId="0" borderId="0" xfId="0" applyAlignment="1">
      <alignment wrapText="1"/>
    </xf>
    <xf numFmtId="3" fontId="0" fillId="0" borderId="0" xfId="0" applyNumberFormat="1"/>
    <xf numFmtId="0" fontId="12" fillId="0" borderId="18" xfId="0" applyFont="1" applyFill="1" applyBorder="1"/>
    <xf numFmtId="0" fontId="12" fillId="0" borderId="19" xfId="0" applyFont="1" applyFill="1" applyBorder="1"/>
    <xf numFmtId="0" fontId="12" fillId="0" borderId="20" xfId="0" applyFont="1" applyFill="1" applyBorder="1"/>
    <xf numFmtId="0" fontId="6" fillId="0" borderId="20" xfId="0" applyFont="1" applyFill="1" applyBorder="1"/>
    <xf numFmtId="165" fontId="12" fillId="0" borderId="20" xfId="1" applyNumberFormat="1" applyFont="1" applyFill="1" applyBorder="1"/>
    <xf numFmtId="0" fontId="6" fillId="2" borderId="18" xfId="0" applyFont="1" applyFill="1" applyBorder="1" applyAlignment="1">
      <alignment horizontal="center"/>
    </xf>
    <xf numFmtId="0" fontId="3" fillId="0" borderId="19" xfId="0" applyFont="1" applyFill="1" applyBorder="1" applyAlignment="1"/>
    <xf numFmtId="0" fontId="3" fillId="0" borderId="20" xfId="0" applyFont="1" applyFill="1" applyBorder="1" applyAlignment="1">
      <alignment horizontal="left"/>
    </xf>
    <xf numFmtId="49" fontId="3" fillId="0" borderId="20" xfId="0" applyNumberFormat="1" applyFont="1" applyFill="1" applyBorder="1" applyAlignment="1"/>
    <xf numFmtId="0" fontId="0" fillId="0" borderId="20" xfId="0" applyBorder="1"/>
    <xf numFmtId="0" fontId="3" fillId="0" borderId="24" xfId="0" applyFont="1" applyFill="1" applyBorder="1" applyAlignment="1">
      <alignment horizontal="right"/>
    </xf>
    <xf numFmtId="0" fontId="3" fillId="0" borderId="19" xfId="0" applyFont="1" applyFill="1" applyBorder="1" applyAlignment="1">
      <alignment horizontal="left"/>
    </xf>
    <xf numFmtId="0" fontId="3" fillId="0" borderId="20" xfId="0" applyNumberFormat="1" applyFont="1" applyFill="1" applyBorder="1" applyAlignment="1">
      <alignment horizontal="left"/>
    </xf>
    <xf numFmtId="0" fontId="3" fillId="0" borderId="20" xfId="0" applyFont="1" applyFill="1" applyBorder="1" applyAlignment="1">
      <alignment horizontal="center" wrapText="1"/>
    </xf>
    <xf numFmtId="3" fontId="12" fillId="0" borderId="20" xfId="0" applyNumberFormat="1" applyFont="1" applyFill="1" applyBorder="1" applyAlignment="1">
      <alignment wrapText="1"/>
    </xf>
    <xf numFmtId="165" fontId="0" fillId="0" borderId="0" xfId="0" applyNumberFormat="1"/>
    <xf numFmtId="0" fontId="3" fillId="0" borderId="25" xfId="0" applyFont="1" applyFill="1" applyBorder="1" applyAlignment="1">
      <alignment horizontal="right"/>
    </xf>
    <xf numFmtId="0" fontId="3" fillId="0" borderId="26" xfId="0" applyFont="1" applyFill="1" applyBorder="1" applyAlignment="1">
      <alignment horizontal="left"/>
    </xf>
    <xf numFmtId="0" fontId="3" fillId="0" borderId="27" xfId="0" applyNumberFormat="1" applyFont="1" applyFill="1" applyBorder="1" applyAlignment="1">
      <alignment horizontal="left"/>
    </xf>
    <xf numFmtId="0" fontId="12" fillId="0" borderId="27" xfId="0" applyFont="1" applyFill="1" applyBorder="1"/>
    <xf numFmtId="0" fontId="3" fillId="0" borderId="27" xfId="0" applyFont="1" applyFill="1" applyBorder="1" applyAlignment="1">
      <alignment horizontal="center" wrapText="1"/>
    </xf>
    <xf numFmtId="165" fontId="10" fillId="3" borderId="27" xfId="1" applyNumberFormat="1" applyFont="1" applyFill="1" applyBorder="1"/>
    <xf numFmtId="3" fontId="12" fillId="0" borderId="27" xfId="0" applyNumberFormat="1" applyFont="1" applyFill="1" applyBorder="1" applyAlignment="1">
      <alignment wrapText="1"/>
    </xf>
    <xf numFmtId="3" fontId="12" fillId="0" borderId="28" xfId="0" applyNumberFormat="1" applyFont="1" applyFill="1" applyBorder="1" applyAlignment="1">
      <alignment wrapText="1"/>
    </xf>
    <xf numFmtId="0" fontId="0" fillId="4" borderId="10" xfId="0" applyFill="1" applyBorder="1"/>
    <xf numFmtId="0" fontId="6" fillId="4" borderId="11" xfId="0" applyFont="1" applyFill="1" applyBorder="1"/>
    <xf numFmtId="0" fontId="2" fillId="4" borderId="12" xfId="0" applyFont="1" applyFill="1" applyBorder="1"/>
    <xf numFmtId="3" fontId="4" fillId="4" borderId="12" xfId="0" applyNumberFormat="1" applyFont="1" applyFill="1" applyBorder="1" applyAlignment="1">
      <alignment horizontal="right"/>
    </xf>
    <xf numFmtId="0" fontId="2" fillId="4" borderId="13" xfId="0" applyFont="1" applyFill="1" applyBorder="1"/>
    <xf numFmtId="0" fontId="0" fillId="0" borderId="0" xfId="0" applyAlignment="1">
      <alignment horizontal="left" vertical="center" indent="5"/>
    </xf>
    <xf numFmtId="49" fontId="14" fillId="0" borderId="20" xfId="0" applyNumberFormat="1" applyFont="1" applyBorder="1"/>
    <xf numFmtId="37" fontId="10" fillId="0" borderId="20" xfId="1" applyNumberFormat="1" applyFont="1" applyFill="1" applyBorder="1"/>
    <xf numFmtId="0" fontId="0" fillId="0" borderId="0" xfId="0" applyNumberFormat="1"/>
    <xf numFmtId="49" fontId="14" fillId="0" borderId="22" xfId="0" applyNumberFormat="1" applyFont="1" applyBorder="1"/>
    <xf numFmtId="0" fontId="18" fillId="4" borderId="20" xfId="0" applyFont="1" applyFill="1" applyBorder="1"/>
    <xf numFmtId="3" fontId="6" fillId="4" borderId="20" xfId="0" applyNumberFormat="1" applyFont="1" applyFill="1" applyBorder="1"/>
    <xf numFmtId="37" fontId="0" fillId="0" borderId="0" xfId="0" applyNumberFormat="1"/>
    <xf numFmtId="3" fontId="12" fillId="0" borderId="20" xfId="0" applyNumberFormat="1" applyFont="1" applyFill="1" applyBorder="1" applyAlignment="1">
      <alignment horizontal="right"/>
    </xf>
    <xf numFmtId="0" fontId="12" fillId="0" borderId="0" xfId="0" applyFont="1" applyAlignment="1">
      <alignment horizontal="justify" vertical="center"/>
    </xf>
    <xf numFmtId="0" fontId="12" fillId="0" borderId="0" xfId="0" applyFont="1"/>
    <xf numFmtId="165" fontId="12" fillId="0" borderId="0" xfId="1" applyNumberFormat="1" applyFont="1" applyAlignment="1">
      <alignment horizontal="right" vertical="center"/>
    </xf>
    <xf numFmtId="165" fontId="6" fillId="0" borderId="0" xfId="1" applyNumberFormat="1" applyFont="1" applyAlignment="1">
      <alignment horizontal="right" vertical="center"/>
    </xf>
    <xf numFmtId="0" fontId="16" fillId="0" borderId="0" xfId="0" applyFont="1" applyFill="1" applyBorder="1" applyAlignment="1">
      <alignment horizontal="center" vertical="center"/>
    </xf>
    <xf numFmtId="0" fontId="18" fillId="0" borderId="22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2" xfId="0" applyNumberFormat="1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3"/>
  <sheetViews>
    <sheetView tabSelected="1" workbookViewId="0">
      <selection activeCell="L5" sqref="L5"/>
    </sheetView>
  </sheetViews>
  <sheetFormatPr defaultRowHeight="15" x14ac:dyDescent="0.25"/>
  <cols>
    <col min="1" max="1" width="6" customWidth="1"/>
    <col min="2" max="2" width="32.140625" customWidth="1"/>
    <col min="3" max="3" width="23.140625" customWidth="1"/>
    <col min="4" max="4" width="21" customWidth="1"/>
    <col min="5" max="5" width="18.140625" customWidth="1"/>
    <col min="6" max="6" width="18.28515625" customWidth="1"/>
    <col min="7" max="7" width="17.85546875" customWidth="1"/>
    <col min="8" max="8" width="18.5703125" customWidth="1"/>
    <col min="9" max="9" width="35.7109375" customWidth="1"/>
    <col min="11" max="11" width="13.5703125" customWidth="1"/>
    <col min="12" max="12" width="31.5703125" customWidth="1"/>
    <col min="13" max="13" width="18.7109375" customWidth="1"/>
    <col min="14" max="14" width="16.7109375" customWidth="1"/>
    <col min="15" max="15" width="18.28515625" customWidth="1"/>
    <col min="16" max="16" width="13" customWidth="1"/>
    <col min="17" max="17" width="14.85546875" customWidth="1"/>
    <col min="18" max="18" width="15.140625" customWidth="1"/>
    <col min="19" max="19" width="18.140625" customWidth="1"/>
  </cols>
  <sheetData>
    <row r="1" spans="1:19" ht="39.75" customHeight="1" x14ac:dyDescent="0.3">
      <c r="A1" s="1"/>
      <c r="B1" s="126" t="s">
        <v>0</v>
      </c>
      <c r="C1" s="126"/>
      <c r="D1" s="126"/>
      <c r="E1" s="126"/>
      <c r="F1" s="126"/>
      <c r="G1" s="126"/>
      <c r="H1" s="126"/>
      <c r="I1" s="126"/>
    </row>
    <row r="2" spans="1:19" ht="39.75" customHeight="1" thickBot="1" x14ac:dyDescent="0.4">
      <c r="A2" s="1"/>
      <c r="B2" s="127" t="s">
        <v>106</v>
      </c>
      <c r="C2" s="127"/>
      <c r="D2" s="127"/>
      <c r="E2" s="127"/>
      <c r="F2" s="127"/>
      <c r="G2" s="127"/>
      <c r="H2" s="127"/>
      <c r="I2" s="127"/>
    </row>
    <row r="3" spans="1:19" ht="55.5" customHeight="1" thickBot="1" x14ac:dyDescent="0.35">
      <c r="A3" s="128" t="s">
        <v>1</v>
      </c>
      <c r="B3" s="130" t="s">
        <v>2</v>
      </c>
      <c r="C3" s="130" t="s">
        <v>3</v>
      </c>
      <c r="D3" s="132" t="s">
        <v>4</v>
      </c>
      <c r="E3" s="2" t="s">
        <v>5</v>
      </c>
      <c r="F3" s="134" t="s">
        <v>6</v>
      </c>
      <c r="G3" s="135"/>
      <c r="H3" s="136"/>
      <c r="I3" s="130" t="s">
        <v>7</v>
      </c>
    </row>
    <row r="4" spans="1:19" ht="39.75" customHeight="1" thickBot="1" x14ac:dyDescent="0.35">
      <c r="A4" s="129"/>
      <c r="B4" s="131"/>
      <c r="C4" s="131"/>
      <c r="D4" s="133"/>
      <c r="E4" s="3"/>
      <c r="F4" s="4" t="s">
        <v>8</v>
      </c>
      <c r="G4" s="5" t="s">
        <v>9</v>
      </c>
      <c r="H4" s="5" t="s">
        <v>10</v>
      </c>
      <c r="I4" s="131"/>
    </row>
    <row r="5" spans="1:19" ht="29.25" customHeight="1" thickBot="1" x14ac:dyDescent="0.3">
      <c r="A5" s="6"/>
      <c r="B5" s="7" t="s">
        <v>11</v>
      </c>
      <c r="C5" s="8"/>
      <c r="D5" s="9"/>
      <c r="E5" s="9"/>
      <c r="F5" s="9"/>
      <c r="G5" s="9"/>
      <c r="H5" s="9"/>
      <c r="I5" s="10"/>
    </row>
    <row r="6" spans="1:19" ht="30" customHeight="1" x14ac:dyDescent="0.25">
      <c r="A6" s="11">
        <v>1</v>
      </c>
      <c r="B6" s="12" t="s">
        <v>12</v>
      </c>
      <c r="C6" s="13" t="s">
        <v>13</v>
      </c>
      <c r="D6" s="14" t="s">
        <v>14</v>
      </c>
      <c r="E6" s="14" t="s">
        <v>15</v>
      </c>
      <c r="F6" s="15">
        <f>9337640+942840+942840+314280+314280+628560</f>
        <v>12480440</v>
      </c>
      <c r="G6" s="15">
        <f>11851880+628560</f>
        <v>12480440</v>
      </c>
      <c r="H6" s="16">
        <f t="shared" ref="H6:H8" si="0">F6-G6</f>
        <v>0</v>
      </c>
      <c r="I6" s="17" t="s">
        <v>16</v>
      </c>
    </row>
    <row r="7" spans="1:19" ht="30" customHeight="1" x14ac:dyDescent="0.25">
      <c r="A7" s="18">
        <v>2</v>
      </c>
      <c r="B7" s="19" t="s">
        <v>17</v>
      </c>
      <c r="C7" s="20" t="s">
        <v>18</v>
      </c>
      <c r="D7" s="21" t="s">
        <v>19</v>
      </c>
      <c r="E7" s="21" t="s">
        <v>20</v>
      </c>
      <c r="F7" s="22">
        <f>5526660+153920+153920+307840</f>
        <v>6142340</v>
      </c>
      <c r="G7" s="22">
        <f>5834500+307840</f>
        <v>6142340</v>
      </c>
      <c r="H7" s="23">
        <f t="shared" si="0"/>
        <v>0</v>
      </c>
      <c r="I7" s="24" t="s">
        <v>16</v>
      </c>
    </row>
    <row r="8" spans="1:19" ht="30" customHeight="1" thickBot="1" x14ac:dyDescent="0.3">
      <c r="A8" s="18">
        <v>3</v>
      </c>
      <c r="B8" s="19" t="s">
        <v>21</v>
      </c>
      <c r="C8" s="20" t="s">
        <v>22</v>
      </c>
      <c r="D8" s="21" t="s">
        <v>23</v>
      </c>
      <c r="E8" s="21" t="s">
        <v>20</v>
      </c>
      <c r="F8" s="22">
        <f>4598000+242000+242000+484000</f>
        <v>5566000</v>
      </c>
      <c r="G8" s="22">
        <f>5082000+484000</f>
        <v>5566000</v>
      </c>
      <c r="H8" s="23">
        <f t="shared" si="0"/>
        <v>0</v>
      </c>
      <c r="I8" s="24" t="s">
        <v>16</v>
      </c>
    </row>
    <row r="9" spans="1:19" ht="30" customHeight="1" thickBot="1" x14ac:dyDescent="0.3">
      <c r="A9" s="25"/>
      <c r="B9" s="26" t="s">
        <v>24</v>
      </c>
      <c r="C9" s="27"/>
      <c r="D9" s="27"/>
      <c r="E9" s="27"/>
      <c r="F9" s="27"/>
      <c r="G9" s="27"/>
      <c r="H9" s="27"/>
      <c r="I9" s="28"/>
    </row>
    <row r="10" spans="1:19" ht="39.75" customHeight="1" x14ac:dyDescent="0.25">
      <c r="A10" s="29">
        <v>5</v>
      </c>
      <c r="B10" s="30" t="s">
        <v>25</v>
      </c>
      <c r="C10" s="31" t="s">
        <v>26</v>
      </c>
      <c r="D10" s="31" t="s">
        <v>27</v>
      </c>
      <c r="E10" s="21" t="s">
        <v>20</v>
      </c>
      <c r="F10" s="32">
        <v>3466014</v>
      </c>
      <c r="G10" s="33">
        <v>3229614</v>
      </c>
      <c r="H10" s="34">
        <f>F10-G10</f>
        <v>236400</v>
      </c>
      <c r="I10" s="35" t="s">
        <v>28</v>
      </c>
      <c r="K10" s="36"/>
      <c r="L10" s="37"/>
      <c r="M10" s="38"/>
      <c r="N10" s="38"/>
      <c r="O10" s="38"/>
      <c r="P10" s="39"/>
      <c r="Q10" s="39"/>
      <c r="R10" s="40"/>
      <c r="S10" s="41"/>
    </row>
    <row r="11" spans="1:19" ht="39.75" customHeight="1" x14ac:dyDescent="0.25">
      <c r="A11" s="29">
        <v>6</v>
      </c>
      <c r="B11" s="30" t="s">
        <v>29</v>
      </c>
      <c r="C11" s="31" t="s">
        <v>30</v>
      </c>
      <c r="D11" s="31" t="s">
        <v>31</v>
      </c>
      <c r="E11" s="31"/>
      <c r="F11" s="42">
        <v>1943000</v>
      </c>
      <c r="G11" s="42">
        <v>1943000</v>
      </c>
      <c r="H11" s="23">
        <f>F11-G11</f>
        <v>0</v>
      </c>
      <c r="I11" s="43" t="s">
        <v>9</v>
      </c>
      <c r="K11" s="36"/>
      <c r="L11" s="41"/>
      <c r="M11" s="41"/>
      <c r="N11" s="41"/>
      <c r="O11" s="41"/>
      <c r="P11" s="36"/>
      <c r="Q11" s="36"/>
      <c r="R11" s="40"/>
      <c r="S11" s="41"/>
    </row>
    <row r="12" spans="1:19" ht="39.75" customHeight="1" x14ac:dyDescent="0.25">
      <c r="A12" s="29">
        <v>7</v>
      </c>
      <c r="B12" s="30" t="s">
        <v>32</v>
      </c>
      <c r="C12" s="31" t="s">
        <v>33</v>
      </c>
      <c r="D12" s="31" t="s">
        <v>34</v>
      </c>
      <c r="E12" s="31"/>
      <c r="F12" s="42">
        <v>66480</v>
      </c>
      <c r="G12" s="42"/>
      <c r="H12" s="44">
        <v>66480</v>
      </c>
      <c r="I12" s="43" t="s">
        <v>35</v>
      </c>
      <c r="K12" s="36"/>
      <c r="L12" s="41"/>
      <c r="M12" s="38"/>
      <c r="N12" s="41"/>
      <c r="O12" s="41"/>
      <c r="P12" s="36"/>
      <c r="Q12" s="36"/>
      <c r="R12" s="40"/>
      <c r="S12" s="38"/>
    </row>
    <row r="13" spans="1:19" ht="57" customHeight="1" x14ac:dyDescent="0.25">
      <c r="A13" s="29">
        <v>8</v>
      </c>
      <c r="B13" s="30" t="s">
        <v>36</v>
      </c>
      <c r="C13" s="31" t="s">
        <v>37</v>
      </c>
      <c r="D13" s="31" t="s">
        <v>38</v>
      </c>
      <c r="E13" s="31"/>
      <c r="F13" s="45">
        <v>2821005</v>
      </c>
      <c r="G13" s="46">
        <v>1000000</v>
      </c>
      <c r="H13" s="34">
        <f>F13-G13</f>
        <v>1821005</v>
      </c>
      <c r="I13" s="35" t="s">
        <v>39</v>
      </c>
      <c r="K13" s="36"/>
      <c r="L13" s="41"/>
      <c r="M13" s="41"/>
      <c r="N13" s="41"/>
      <c r="O13" s="41"/>
      <c r="P13" s="36"/>
      <c r="Q13" s="36"/>
      <c r="R13" s="40"/>
      <c r="S13" s="41"/>
    </row>
    <row r="14" spans="1:19" ht="39.75" customHeight="1" x14ac:dyDescent="0.25">
      <c r="A14" s="29">
        <v>9</v>
      </c>
      <c r="B14" s="30" t="s">
        <v>40</v>
      </c>
      <c r="C14" s="31" t="s">
        <v>41</v>
      </c>
      <c r="D14" s="31" t="s">
        <v>42</v>
      </c>
      <c r="E14" s="31"/>
      <c r="F14" s="42">
        <v>68480</v>
      </c>
      <c r="G14" s="46">
        <v>0</v>
      </c>
      <c r="H14" s="44">
        <v>68480</v>
      </c>
      <c r="I14" s="43" t="s">
        <v>35</v>
      </c>
      <c r="K14" s="36"/>
      <c r="L14" s="41"/>
      <c r="M14" s="41"/>
      <c r="N14" s="41"/>
      <c r="O14" s="41"/>
      <c r="P14" s="36"/>
      <c r="Q14" s="36"/>
      <c r="R14" s="40"/>
      <c r="S14" s="41"/>
    </row>
    <row r="15" spans="1:19" ht="39.75" customHeight="1" x14ac:dyDescent="0.25">
      <c r="A15" s="47">
        <v>10</v>
      </c>
      <c r="B15" s="30" t="s">
        <v>43</v>
      </c>
      <c r="C15" s="31" t="s">
        <v>44</v>
      </c>
      <c r="D15" s="31" t="s">
        <v>45</v>
      </c>
      <c r="E15" s="31"/>
      <c r="F15" s="45">
        <v>991878</v>
      </c>
      <c r="G15" s="46">
        <v>0</v>
      </c>
      <c r="H15" s="34">
        <f>F15-G15</f>
        <v>991878</v>
      </c>
      <c r="I15" s="43" t="s">
        <v>35</v>
      </c>
      <c r="K15" s="36"/>
      <c r="L15" s="41"/>
      <c r="M15" s="41"/>
      <c r="N15" s="41"/>
      <c r="O15" s="41"/>
      <c r="P15" s="36"/>
      <c r="Q15" s="36"/>
      <c r="R15" s="40"/>
      <c r="S15" s="41"/>
    </row>
    <row r="16" spans="1:19" ht="39.75" customHeight="1" x14ac:dyDescent="0.25">
      <c r="A16" s="47">
        <v>11</v>
      </c>
      <c r="B16" s="30" t="s">
        <v>46</v>
      </c>
      <c r="C16" s="31" t="s">
        <v>47</v>
      </c>
      <c r="D16" s="31" t="s">
        <v>48</v>
      </c>
      <c r="E16" s="31"/>
      <c r="F16" s="48">
        <v>68720</v>
      </c>
      <c r="G16" s="46">
        <v>0</v>
      </c>
      <c r="H16" s="48">
        <v>68720</v>
      </c>
      <c r="I16" s="43" t="s">
        <v>35</v>
      </c>
      <c r="K16" s="36"/>
      <c r="L16" s="41"/>
      <c r="M16" s="41"/>
      <c r="N16" s="41"/>
      <c r="O16" s="41"/>
      <c r="P16" s="36"/>
      <c r="Q16" s="36"/>
      <c r="R16" s="40"/>
      <c r="S16" s="41"/>
    </row>
    <row r="17" spans="1:19" ht="39.75" customHeight="1" x14ac:dyDescent="0.25">
      <c r="A17" s="47">
        <v>12</v>
      </c>
      <c r="B17" s="30" t="s">
        <v>49</v>
      </c>
      <c r="C17" s="31" t="s">
        <v>50</v>
      </c>
      <c r="D17" s="31" t="s">
        <v>51</v>
      </c>
      <c r="E17" s="31"/>
      <c r="F17" s="42">
        <v>88140</v>
      </c>
      <c r="G17" s="46">
        <v>0</v>
      </c>
      <c r="H17" s="44">
        <v>88140</v>
      </c>
      <c r="I17" s="43" t="s">
        <v>35</v>
      </c>
      <c r="K17" s="36"/>
      <c r="L17" s="41"/>
      <c r="M17" s="41"/>
      <c r="N17" s="41"/>
      <c r="O17" s="41"/>
      <c r="P17" s="36"/>
      <c r="Q17" s="36"/>
      <c r="R17" s="40"/>
      <c r="S17" s="41"/>
    </row>
    <row r="18" spans="1:19" ht="48.75" customHeight="1" x14ac:dyDescent="0.25">
      <c r="A18" s="49">
        <v>13</v>
      </c>
      <c r="B18" s="30" t="s">
        <v>52</v>
      </c>
      <c r="C18" s="31" t="s">
        <v>53</v>
      </c>
      <c r="D18" s="31" t="s">
        <v>54</v>
      </c>
      <c r="E18" s="31"/>
      <c r="F18" s="45">
        <v>2273142</v>
      </c>
      <c r="G18" s="46">
        <v>0</v>
      </c>
      <c r="H18" s="34">
        <f>F18-G18</f>
        <v>2273142</v>
      </c>
      <c r="I18" s="43" t="s">
        <v>35</v>
      </c>
      <c r="K18" s="36"/>
      <c r="L18" s="41"/>
      <c r="M18" s="41"/>
      <c r="N18" s="41"/>
      <c r="O18" s="41"/>
      <c r="P18" s="36"/>
      <c r="Q18" s="36"/>
      <c r="R18" s="40"/>
      <c r="S18" s="41"/>
    </row>
    <row r="19" spans="1:19" ht="39" customHeight="1" x14ac:dyDescent="0.25">
      <c r="A19" s="49"/>
      <c r="B19" s="50" t="s">
        <v>101</v>
      </c>
      <c r="C19" s="51" t="s">
        <v>102</v>
      </c>
      <c r="D19" s="52" t="s">
        <v>55</v>
      </c>
      <c r="E19" s="53"/>
      <c r="F19" s="54">
        <v>107400</v>
      </c>
      <c r="G19" s="55">
        <v>0</v>
      </c>
      <c r="H19" s="34">
        <f>F19-G19</f>
        <v>107400</v>
      </c>
      <c r="I19" s="43" t="s">
        <v>35</v>
      </c>
      <c r="K19" s="36"/>
      <c r="L19" s="41"/>
      <c r="M19" s="41"/>
      <c r="N19" s="41"/>
      <c r="O19" s="41"/>
      <c r="P19" s="36"/>
      <c r="Q19" s="36"/>
      <c r="R19" s="40"/>
      <c r="S19" s="41"/>
    </row>
    <row r="20" spans="1:19" ht="28.5" customHeight="1" x14ac:dyDescent="0.25">
      <c r="A20" s="56"/>
      <c r="B20" s="26" t="s">
        <v>56</v>
      </c>
      <c r="C20" s="27"/>
      <c r="D20" s="27"/>
      <c r="E20" s="27"/>
      <c r="F20" s="27"/>
      <c r="G20" s="27"/>
      <c r="H20" s="27"/>
      <c r="I20" s="28"/>
      <c r="K20" s="36"/>
      <c r="L20" s="41"/>
      <c r="M20" s="57"/>
      <c r="N20" s="58"/>
      <c r="O20" s="41"/>
      <c r="P20" s="36"/>
      <c r="Q20" s="36"/>
      <c r="R20" s="40"/>
      <c r="S20" s="41"/>
    </row>
    <row r="21" spans="1:19" ht="28.5" customHeight="1" x14ac:dyDescent="0.25">
      <c r="A21" s="59">
        <v>13</v>
      </c>
      <c r="B21" s="60" t="s">
        <v>57</v>
      </c>
      <c r="C21" s="61" t="s">
        <v>58</v>
      </c>
      <c r="D21" s="62" t="s">
        <v>59</v>
      </c>
      <c r="E21" s="31" t="s">
        <v>60</v>
      </c>
      <c r="F21" s="63">
        <v>85102</v>
      </c>
      <c r="G21" s="63"/>
      <c r="H21" s="64">
        <v>85102</v>
      </c>
      <c r="I21" s="65" t="s">
        <v>61</v>
      </c>
      <c r="K21" s="123"/>
      <c r="L21" s="123"/>
      <c r="M21" s="123"/>
      <c r="N21" s="123"/>
      <c r="O21" s="123"/>
      <c r="P21" s="66"/>
      <c r="Q21" s="66"/>
      <c r="R21" s="66"/>
      <c r="S21" s="67"/>
    </row>
    <row r="22" spans="1:19" ht="28.5" customHeight="1" x14ac:dyDescent="0.25">
      <c r="A22" s="68" t="s">
        <v>62</v>
      </c>
      <c r="B22" s="26" t="s">
        <v>63</v>
      </c>
      <c r="C22" s="27"/>
      <c r="D22" s="69"/>
      <c r="E22" s="69"/>
      <c r="F22" s="69"/>
      <c r="G22" s="69"/>
      <c r="H22" s="69"/>
      <c r="I22" s="70"/>
    </row>
    <row r="23" spans="1:19" ht="28.5" customHeight="1" x14ac:dyDescent="0.25">
      <c r="A23" s="71">
        <v>14</v>
      </c>
      <c r="B23" s="72" t="s">
        <v>64</v>
      </c>
      <c r="C23" s="73" t="s">
        <v>65</v>
      </c>
      <c r="D23" s="73" t="s">
        <v>66</v>
      </c>
      <c r="E23" s="74"/>
      <c r="F23" s="63">
        <v>18652949</v>
      </c>
      <c r="G23" s="63">
        <v>18652949</v>
      </c>
      <c r="H23" s="75">
        <v>0</v>
      </c>
      <c r="I23" s="43" t="s">
        <v>9</v>
      </c>
    </row>
    <row r="24" spans="1:19" ht="28.5" customHeight="1" x14ac:dyDescent="0.25">
      <c r="A24" s="76">
        <v>15</v>
      </c>
      <c r="B24" s="72" t="s">
        <v>67</v>
      </c>
      <c r="C24" s="73" t="s">
        <v>68</v>
      </c>
      <c r="D24" s="73" t="s">
        <v>69</v>
      </c>
      <c r="E24" s="74"/>
      <c r="F24" s="63">
        <v>1362664</v>
      </c>
      <c r="G24" s="63">
        <v>1362664</v>
      </c>
      <c r="H24" s="75">
        <f>F24-G24</f>
        <v>0</v>
      </c>
      <c r="I24" s="43" t="s">
        <v>9</v>
      </c>
    </row>
    <row r="25" spans="1:19" ht="28.5" customHeight="1" x14ac:dyDescent="0.25">
      <c r="A25" s="76">
        <v>16</v>
      </c>
      <c r="B25" s="72" t="s">
        <v>70</v>
      </c>
      <c r="C25" s="73" t="s">
        <v>71</v>
      </c>
      <c r="D25" s="73" t="s">
        <v>72</v>
      </c>
      <c r="E25" s="74"/>
      <c r="F25" s="63">
        <v>1104400</v>
      </c>
      <c r="G25" s="63">
        <v>1104400</v>
      </c>
      <c r="H25" s="75">
        <f>F25-G25</f>
        <v>0</v>
      </c>
      <c r="I25" s="43" t="s">
        <v>9</v>
      </c>
    </row>
    <row r="26" spans="1:19" ht="27.75" customHeight="1" x14ac:dyDescent="0.25">
      <c r="A26" s="68"/>
      <c r="B26" s="26" t="s">
        <v>73</v>
      </c>
      <c r="C26" s="77"/>
      <c r="D26" s="77"/>
      <c r="E26" s="77"/>
      <c r="F26" s="77"/>
      <c r="G26" s="77"/>
      <c r="H26" s="77"/>
      <c r="I26" s="78"/>
      <c r="M26" s="79"/>
      <c r="P26" s="80"/>
      <c r="Q26" s="80"/>
      <c r="R26" s="80"/>
    </row>
    <row r="27" spans="1:19" ht="33.75" customHeight="1" x14ac:dyDescent="0.25">
      <c r="A27" s="81">
        <v>13</v>
      </c>
      <c r="B27" s="82" t="s">
        <v>74</v>
      </c>
      <c r="C27" s="83" t="s">
        <v>75</v>
      </c>
      <c r="D27" s="83" t="s">
        <v>76</v>
      </c>
      <c r="E27" s="84"/>
      <c r="F27" s="85">
        <v>1209416</v>
      </c>
      <c r="G27" s="85">
        <v>1209416</v>
      </c>
      <c r="H27" s="75">
        <f t="shared" ref="H27" si="1">F27-G27</f>
        <v>0</v>
      </c>
      <c r="I27" s="43" t="s">
        <v>9</v>
      </c>
      <c r="M27" s="79"/>
      <c r="R27" s="80"/>
    </row>
    <row r="28" spans="1:19" ht="26.25" customHeight="1" x14ac:dyDescent="0.25">
      <c r="A28" s="86"/>
      <c r="B28" s="26" t="s">
        <v>77</v>
      </c>
      <c r="C28" s="27"/>
      <c r="D28" s="27"/>
      <c r="E28" s="27"/>
      <c r="F28" s="27"/>
      <c r="G28" s="27"/>
      <c r="H28" s="27"/>
      <c r="I28" s="28"/>
    </row>
    <row r="29" spans="1:19" ht="39.75" customHeight="1" x14ac:dyDescent="0.25">
      <c r="A29" s="71">
        <v>14</v>
      </c>
      <c r="B29" s="87" t="s">
        <v>78</v>
      </c>
      <c r="C29" s="88" t="s">
        <v>79</v>
      </c>
      <c r="D29" s="89" t="s">
        <v>80</v>
      </c>
      <c r="E29" s="89"/>
      <c r="F29" s="63">
        <v>26158066</v>
      </c>
      <c r="G29" s="63">
        <v>26158066</v>
      </c>
      <c r="H29" s="90">
        <v>0</v>
      </c>
      <c r="I29" s="43" t="s">
        <v>9</v>
      </c>
    </row>
    <row r="30" spans="1:19" ht="28.5" customHeight="1" x14ac:dyDescent="0.25">
      <c r="A30" s="76"/>
      <c r="B30" s="87" t="s">
        <v>103</v>
      </c>
      <c r="C30" s="88" t="s">
        <v>104</v>
      </c>
      <c r="D30" s="89" t="s">
        <v>105</v>
      </c>
      <c r="E30" s="89"/>
      <c r="F30" s="63">
        <v>1057000</v>
      </c>
      <c r="G30" s="63"/>
      <c r="H30" s="63">
        <v>1057000</v>
      </c>
      <c r="I30" s="43" t="s">
        <v>35</v>
      </c>
    </row>
    <row r="31" spans="1:19" ht="30" customHeight="1" x14ac:dyDescent="0.25">
      <c r="A31" s="86"/>
      <c r="B31" s="26" t="s">
        <v>81</v>
      </c>
      <c r="C31" s="27"/>
      <c r="D31" s="27"/>
      <c r="E31" s="27"/>
      <c r="F31" s="27"/>
      <c r="G31" s="27"/>
      <c r="H31" s="27"/>
      <c r="I31" s="28"/>
    </row>
    <row r="32" spans="1:19" ht="39.75" customHeight="1" x14ac:dyDescent="0.25">
      <c r="A32" s="91">
        <v>15</v>
      </c>
      <c r="B32" s="92" t="s">
        <v>82</v>
      </c>
      <c r="C32" s="93" t="s">
        <v>83</v>
      </c>
      <c r="D32" s="83" t="s">
        <v>84</v>
      </c>
      <c r="E32" s="94" t="s">
        <v>15</v>
      </c>
      <c r="F32" s="63">
        <v>3147644</v>
      </c>
      <c r="G32" s="63">
        <v>1253100</v>
      </c>
      <c r="H32" s="95">
        <f>F32-G32</f>
        <v>1894544</v>
      </c>
      <c r="I32" s="43" t="s">
        <v>35</v>
      </c>
      <c r="Q32" s="80"/>
    </row>
    <row r="33" spans="1:17" ht="29.25" customHeight="1" x14ac:dyDescent="0.25">
      <c r="A33" s="86"/>
      <c r="B33" s="26" t="s">
        <v>85</v>
      </c>
      <c r="C33" s="27"/>
      <c r="D33" s="27"/>
      <c r="E33" s="27"/>
      <c r="F33" s="27"/>
      <c r="G33" s="27"/>
      <c r="H33" s="27"/>
      <c r="I33" s="28"/>
      <c r="Q33" s="96"/>
    </row>
    <row r="34" spans="1:17" ht="39.75" customHeight="1" thickBot="1" x14ac:dyDescent="0.3">
      <c r="A34" s="97">
        <v>16</v>
      </c>
      <c r="B34" s="92" t="s">
        <v>86</v>
      </c>
      <c r="C34" s="93" t="s">
        <v>87</v>
      </c>
      <c r="D34" s="83" t="s">
        <v>88</v>
      </c>
      <c r="E34" s="94"/>
      <c r="F34" s="63">
        <v>805750</v>
      </c>
      <c r="G34" s="63">
        <v>805750</v>
      </c>
      <c r="H34" s="95">
        <v>0</v>
      </c>
      <c r="I34" s="43" t="s">
        <v>9</v>
      </c>
      <c r="L34" s="96"/>
    </row>
    <row r="35" spans="1:17" ht="39.75" customHeight="1" thickBot="1" x14ac:dyDescent="0.3">
      <c r="A35" s="97"/>
      <c r="B35" s="98" t="s">
        <v>89</v>
      </c>
      <c r="C35" s="99" t="s">
        <v>90</v>
      </c>
      <c r="D35" s="100" t="s">
        <v>91</v>
      </c>
      <c r="E35" s="101"/>
      <c r="F35" s="102">
        <v>166000</v>
      </c>
      <c r="G35" s="102">
        <v>166000</v>
      </c>
      <c r="H35" s="103">
        <v>0</v>
      </c>
      <c r="I35" s="104" t="s">
        <v>9</v>
      </c>
      <c r="L35" s="96"/>
    </row>
    <row r="36" spans="1:17" ht="29.25" customHeight="1" thickBot="1" x14ac:dyDescent="0.35">
      <c r="A36" s="105"/>
      <c r="B36" s="106" t="s">
        <v>92</v>
      </c>
      <c r="C36" s="107"/>
      <c r="D36" s="107"/>
      <c r="E36" s="107"/>
      <c r="F36" s="108">
        <f>F6+F7+F8+F10+F11+F12+F13+F14+F15+F16+F17+F18+F19+F21+F23+F24+F25+F27+F29+F32+F34+F35+F30</f>
        <v>89832030</v>
      </c>
      <c r="G36" s="108">
        <f t="shared" ref="G36" si="2">G6+G7+G8+G10+G11+G12+G13+G14+G15+G16+G17+G18+G19+G21+G23+G24+G25+G27+G29+G32+G34+G35</f>
        <v>81073739</v>
      </c>
      <c r="H36" s="108">
        <f>H6+H7+H8+H10+H11+H12+H13+H14+H15+H16+H17+H18+H19+H21+H23+H24+H25+H27+H29+H32+H34+H35+H30</f>
        <v>8758291</v>
      </c>
      <c r="I36" s="109"/>
      <c r="K36" s="96"/>
    </row>
    <row r="37" spans="1:17" ht="28.5" customHeight="1" x14ac:dyDescent="0.25">
      <c r="K37" s="96"/>
    </row>
    <row r="38" spans="1:17" ht="47.25" customHeight="1" x14ac:dyDescent="0.25">
      <c r="H38" s="124" t="s">
        <v>100</v>
      </c>
      <c r="I38" s="125"/>
    </row>
    <row r="39" spans="1:17" ht="27.75" customHeight="1" x14ac:dyDescent="0.25">
      <c r="B39" s="110"/>
      <c r="E39" s="96"/>
      <c r="H39" s="111" t="s">
        <v>93</v>
      </c>
      <c r="I39" s="112">
        <v>0</v>
      </c>
    </row>
    <row r="40" spans="1:17" ht="29.25" customHeight="1" x14ac:dyDescent="0.25">
      <c r="B40" s="110"/>
      <c r="H40" s="111" t="s">
        <v>94</v>
      </c>
      <c r="I40" s="118">
        <f>H10+H11+H12+H13+H14+H15+H16+H17+H18+H19</f>
        <v>5721645</v>
      </c>
      <c r="K40" s="113"/>
    </row>
    <row r="41" spans="1:17" ht="27" customHeight="1" x14ac:dyDescent="0.25">
      <c r="B41" s="110"/>
      <c r="H41" s="111" t="s">
        <v>95</v>
      </c>
      <c r="I41" s="118">
        <f>H27+H24+H23</f>
        <v>0</v>
      </c>
    </row>
    <row r="42" spans="1:17" ht="29.25" customHeight="1" x14ac:dyDescent="0.25">
      <c r="H42" s="114" t="s">
        <v>96</v>
      </c>
      <c r="I42" s="95">
        <v>0</v>
      </c>
    </row>
    <row r="43" spans="1:17" ht="27" customHeight="1" x14ac:dyDescent="0.25">
      <c r="H43" s="111" t="s">
        <v>97</v>
      </c>
      <c r="I43" s="95">
        <v>85102</v>
      </c>
    </row>
    <row r="44" spans="1:17" ht="27.75" customHeight="1" x14ac:dyDescent="0.25">
      <c r="H44" s="111" t="s">
        <v>98</v>
      </c>
      <c r="I44" s="95">
        <v>2951544</v>
      </c>
      <c r="K44" s="96"/>
    </row>
    <row r="45" spans="1:17" ht="28.5" customHeight="1" x14ac:dyDescent="0.25">
      <c r="H45" s="115" t="s">
        <v>99</v>
      </c>
      <c r="I45" s="116">
        <f>I39+I40+I41+I42+I43+I44</f>
        <v>8758291</v>
      </c>
    </row>
    <row r="46" spans="1:17" ht="39.75" customHeight="1" x14ac:dyDescent="0.25">
      <c r="I46" s="117"/>
    </row>
    <row r="49" spans="6:15" ht="15.75" x14ac:dyDescent="0.25">
      <c r="G49" s="119"/>
      <c r="I49" s="119"/>
      <c r="K49" s="121">
        <v>5722</v>
      </c>
    </row>
    <row r="50" spans="6:15" ht="15.75" x14ac:dyDescent="0.25">
      <c r="G50" s="119"/>
      <c r="I50" s="119"/>
      <c r="K50" s="121">
        <v>2951</v>
      </c>
    </row>
    <row r="51" spans="6:15" ht="15.75" x14ac:dyDescent="0.25">
      <c r="G51" s="119"/>
      <c r="I51" s="120"/>
      <c r="K51" s="121">
        <v>85</v>
      </c>
      <c r="O51" s="120">
        <v>85</v>
      </c>
    </row>
    <row r="52" spans="6:15" ht="15.75" x14ac:dyDescent="0.25">
      <c r="K52" s="122">
        <f>SUM(K49:K51)</f>
        <v>8758</v>
      </c>
    </row>
    <row r="53" spans="6:15" x14ac:dyDescent="0.25">
      <c r="F53" s="80"/>
    </row>
  </sheetData>
  <mergeCells count="10">
    <mergeCell ref="K21:O21"/>
    <mergeCell ref="H38:I38"/>
    <mergeCell ref="B1:I1"/>
    <mergeCell ref="B2:I2"/>
    <mergeCell ref="A3:A4"/>
    <mergeCell ref="B3:B4"/>
    <mergeCell ref="C3:C4"/>
    <mergeCell ref="D3:D4"/>
    <mergeCell ref="F3:H3"/>
    <mergeCell ref="I3:I4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V. Gjyqesore 21.9.2021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2021-09-21T10:56:16Z</dcterms:created>
  <dcterms:modified xsi:type="dcterms:W3CDTF">2021-09-24T08:33:05Z</dcterms:modified>
</cp:coreProperties>
</file>