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D:\Users\entela.kola\Desktop\TRANSPARENCA\Raport vjetor për zbatimin e buxhetit dhe anekset\Viti 2020\"/>
    </mc:Choice>
  </mc:AlternateContent>
  <xr:revisionPtr revIDLastSave="0" documentId="13_ncr:1_{A67DA64D-C657-42CE-A616-F506F57E782C}" xr6:coauthVersionLast="36" xr6:coauthVersionMax="36" xr10:uidLastSave="{00000000-0000-0000-0000-000000000000}"/>
  <bookViews>
    <workbookView xWindow="0" yWindow="0" windowWidth="19440" windowHeight="12000" activeTab="1" xr2:uid="{00000000-000D-0000-FFFF-FFFF00000000}"/>
  </bookViews>
  <sheets>
    <sheet name="FILLESTAR SHPENZIME" sheetId="1" r:id="rId1"/>
    <sheet name="Investime fillestar" sheetId="2" r:id="rId2"/>
  </sheets>
  <definedNames>
    <definedName name="_xlnm._FilterDatabase" localSheetId="0" hidden="1">'FILLESTAR SHPENZIME'!$A$1:$N$174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2" i="2" l="1"/>
  <c r="L132" i="2"/>
  <c r="L130" i="2"/>
  <c r="M129" i="2"/>
  <c r="L129" i="2"/>
  <c r="K129" i="2"/>
  <c r="M122" i="2"/>
  <c r="L122" i="2"/>
  <c r="K122" i="2"/>
  <c r="M120" i="2"/>
  <c r="L120" i="2"/>
  <c r="K120" i="2"/>
  <c r="M117" i="2"/>
  <c r="L117" i="2"/>
  <c r="K117" i="2"/>
  <c r="M116" i="2"/>
  <c r="L116" i="2"/>
  <c r="L113" i="2"/>
  <c r="K113" i="2"/>
  <c r="M110" i="2"/>
  <c r="L110" i="2"/>
  <c r="K110" i="2"/>
  <c r="K109" i="2" s="1"/>
  <c r="M109" i="2"/>
  <c r="L109" i="2"/>
  <c r="M102" i="2"/>
  <c r="L102" i="2"/>
  <c r="K102" i="2"/>
  <c r="M85" i="2"/>
  <c r="L85" i="2"/>
  <c r="K85" i="2"/>
  <c r="K79" i="2"/>
  <c r="M78" i="2"/>
  <c r="L78" i="2"/>
  <c r="K78" i="2"/>
  <c r="M76" i="2"/>
  <c r="L76" i="2"/>
  <c r="K76" i="2"/>
  <c r="M73" i="2"/>
  <c r="L73" i="2"/>
  <c r="K73" i="2"/>
  <c r="K71" i="2"/>
  <c r="M39" i="2"/>
  <c r="L39" i="2"/>
  <c r="K39" i="2"/>
  <c r="K24" i="2" s="1"/>
  <c r="M38" i="2"/>
  <c r="L38" i="2"/>
  <c r="L29" i="2" s="1"/>
  <c r="L24" i="2" s="1"/>
  <c r="M29" i="2"/>
  <c r="K29" i="2"/>
  <c r="M25" i="2"/>
  <c r="M24" i="2" s="1"/>
  <c r="L25" i="2"/>
  <c r="K25" i="2"/>
  <c r="M15" i="2"/>
  <c r="M11" i="2"/>
  <c r="L11" i="2"/>
  <c r="K11" i="2"/>
  <c r="M6" i="2"/>
  <c r="M5" i="2" s="1"/>
  <c r="L6" i="2"/>
  <c r="K6" i="2"/>
  <c r="L5" i="2" l="1"/>
  <c r="K5" i="2"/>
  <c r="N168" i="1" l="1"/>
</calcChain>
</file>

<file path=xl/sharedStrings.xml><?xml version="1.0" encoding="utf-8"?>
<sst xmlns="http://schemas.openxmlformats.org/spreadsheetml/2006/main" count="3240" uniqueCount="475">
  <si>
    <t xml:space="preserve">Tabela 5: ADI  ( 2020 ) </t>
  </si>
  <si>
    <t>GOVERNMENT_TY</t>
  </si>
  <si>
    <t>LINE MINISTR</t>
  </si>
  <si>
    <t>INSTITUTION</t>
  </si>
  <si>
    <t>CHAPTER</t>
  </si>
  <si>
    <t>PROGRAM</t>
  </si>
  <si>
    <t>ECONOMIC ACCOUNT</t>
  </si>
  <si>
    <t xml:space="preserve">SUB-ANALYTICAL </t>
  </si>
  <si>
    <t>TREASURY OFFICE ID</t>
  </si>
  <si>
    <t>Output Code</t>
  </si>
  <si>
    <t>BUDGET TYPE</t>
  </si>
  <si>
    <t>SPARE
1</t>
  </si>
  <si>
    <t>SPARE 
2</t>
  </si>
  <si>
    <t>001</t>
  </si>
  <si>
    <t>05</t>
  </si>
  <si>
    <t>Aparati I MBZHR</t>
  </si>
  <si>
    <t>01</t>
  </si>
  <si>
    <t>01110</t>
  </si>
  <si>
    <t>6000000</t>
  </si>
  <si>
    <t>00000</t>
  </si>
  <si>
    <t>90501AA</t>
  </si>
  <si>
    <t>00</t>
  </si>
  <si>
    <t>0</t>
  </si>
  <si>
    <t>6010000</t>
  </si>
  <si>
    <t>6060000</t>
  </si>
  <si>
    <t>0000</t>
  </si>
  <si>
    <t>6020000</t>
  </si>
  <si>
    <t>90501AB</t>
  </si>
  <si>
    <t>Institucion  ne mirefunksion</t>
  </si>
  <si>
    <t>90501AC</t>
  </si>
  <si>
    <t>Personel i trajnuar</t>
  </si>
  <si>
    <t>6050000</t>
  </si>
  <si>
    <t>90501AD</t>
  </si>
  <si>
    <t>Pagesë për kuotat ndërkombëtare të realizuara</t>
  </si>
  <si>
    <t>90501AE</t>
  </si>
  <si>
    <t>Institucione të audituara</t>
  </si>
  <si>
    <t>04220</t>
  </si>
  <si>
    <t>90502AA</t>
  </si>
  <si>
    <t>Kafshë të vaksinuara dhe të gjurmuara</t>
  </si>
  <si>
    <t>Agjencia Rajonale e Shërbimit Veterinar dhe Mbrojtjes së Bimëve Tiranë.</t>
  </si>
  <si>
    <t>90502AB</t>
  </si>
  <si>
    <t>Kafshe te shendetshme dhe te kontrolluara</t>
  </si>
  <si>
    <t>Agjencia Rajonale e Shërbimit Veterinar dhe Mbrojtjes së Bimëve Elbasan.</t>
  </si>
  <si>
    <t>0808</t>
  </si>
  <si>
    <t>Agjencia Rajonale e Shërbimit Veterinar dhe Mbrojtjes së Bimëve Shkodër.</t>
  </si>
  <si>
    <t>3333</t>
  </si>
  <si>
    <t>Agjencia Rajonale e Shërbimit Veterinar dhe Mbrojtjes së Bimëve Vlorë.</t>
  </si>
  <si>
    <t>3737</t>
  </si>
  <si>
    <t>90502AC</t>
  </si>
  <si>
    <t>Matrikujsh per kafshet te blere</t>
  </si>
  <si>
    <t>1005111</t>
  </si>
  <si>
    <t xml:space="preserve">Instituti I Sigurise ushqimore dhe veterinarise </t>
  </si>
  <si>
    <t>3535</t>
  </si>
  <si>
    <t>90502AD</t>
  </si>
  <si>
    <t>Analiza të kryera  në kuadër të monitorimit të mbetjeve në kafshët e gjalla dhe molusqet bivale (realizuar nga ISUV)</t>
  </si>
  <si>
    <t>Instituti I Sigurise ushqimore dhe veterinarise</t>
  </si>
  <si>
    <t>90502AE</t>
  </si>
  <si>
    <t>Emergjenca veterinare dhe emergjenca per sigurine ushqimore</t>
  </si>
  <si>
    <t>90502AF</t>
  </si>
  <si>
    <t>1005118</t>
  </si>
  <si>
    <t>ACU  Qendrore  Tirane</t>
  </si>
  <si>
    <t>90502AG</t>
  </si>
  <si>
    <t>Inspektimi dhe menaxhimi i riskut në fushën e sigurisë ushqimore (AKU)</t>
  </si>
  <si>
    <t>1005119</t>
  </si>
  <si>
    <t>Drejtoria Rajonale Autoriteti Kombeatr Ushqimit Berat</t>
  </si>
  <si>
    <t>0202</t>
  </si>
  <si>
    <t>1005120</t>
  </si>
  <si>
    <t>Drejtoria Rajonale Autoriteti Kombeatr Ushqimit Diber</t>
  </si>
  <si>
    <t>0606</t>
  </si>
  <si>
    <t>1005121</t>
  </si>
  <si>
    <t>Drejtoria RajoanleAutoriteti Kombeatr Ushqimit Durres</t>
  </si>
  <si>
    <t>0707</t>
  </si>
  <si>
    <t>1005122</t>
  </si>
  <si>
    <t>Drejtoria Rajonale Autoriteti Kombeatr Ushqimit Elbasan</t>
  </si>
  <si>
    <t>1005123</t>
  </si>
  <si>
    <t>Drejtoria Rajonale Autoriteti Kombeatr Ushqimit Fier</t>
  </si>
  <si>
    <t>0909</t>
  </si>
  <si>
    <t>1005124</t>
  </si>
  <si>
    <t>Drejtoria Rajonale Autoriteti Kombeatr Ushqimit Gjirokaster</t>
  </si>
  <si>
    <t>1111</t>
  </si>
  <si>
    <t>1005125</t>
  </si>
  <si>
    <t>DrejtoriaRajonale Autoriteti Kombeatr Ushqimit Korce</t>
  </si>
  <si>
    <t>1515</t>
  </si>
  <si>
    <t>1005126</t>
  </si>
  <si>
    <t>Drejtoria Rajonale  Autoriteti Kombeatr Ushqimit Kukes</t>
  </si>
  <si>
    <t>1818</t>
  </si>
  <si>
    <t>1005127</t>
  </si>
  <si>
    <t>Drejtoria Rajonale Autoriteti Kombeatr Ushqimit Lezhe</t>
  </si>
  <si>
    <t>2020</t>
  </si>
  <si>
    <t>1005128</t>
  </si>
  <si>
    <t>Drejtoria Rajonale Autoriteti Kombeatr Ushqimit Shkoder</t>
  </si>
  <si>
    <t>1005129</t>
  </si>
  <si>
    <t>Drejtoria Rajonale Autoriteti Kombeatr Ushqimit Tirane</t>
  </si>
  <si>
    <t>1005130</t>
  </si>
  <si>
    <t>Drejtoria Rajonale Autoriteti Kombeatr Ushqimit  Vlore</t>
  </si>
  <si>
    <t>90502AH</t>
  </si>
  <si>
    <t>Kontrolli dhe mbrojtja nga parazitet ne fushen e bujqesise (realizohet nga Agjensite Rajonale te Sherbimit veterinar dhe te Mbrojtjes te Bimeve).</t>
  </si>
  <si>
    <t>1005131</t>
  </si>
  <si>
    <t>Drejtoria e Sherbimeve te Peshkimit dhe Akuakultures</t>
  </si>
  <si>
    <t>04230</t>
  </si>
  <si>
    <t>90503AA</t>
  </si>
  <si>
    <t>Infrastrukture portuale e miremenaxhuar</t>
  </si>
  <si>
    <t>90503AB</t>
  </si>
  <si>
    <t>Kontrollet e inspektoriatit te peshkimit ne subjektet e peshkimit.</t>
  </si>
  <si>
    <t>90503AC</t>
  </si>
  <si>
    <t>Sistemi i vrojtim monitorimit e survejimit ne anijet e peshkimit te instaluara.</t>
  </si>
  <si>
    <t>90503AD</t>
  </si>
  <si>
    <t>Raporte te kryera per nje monitorim sa me te sakte te aktiviteteve te lidhur me peshkimin, akuakulturen dhe molusqet.</t>
  </si>
  <si>
    <t>90503AE</t>
  </si>
  <si>
    <t>Standartet nderkombetare te perafruar (EU, ICCAT, GFCM</t>
  </si>
  <si>
    <t>04240</t>
  </si>
  <si>
    <t>90504AA</t>
  </si>
  <si>
    <t>Sipërfaqe ujitëse me rrjetin kryesorë ujitës të mirëmbajtur</t>
  </si>
  <si>
    <t>90504AB</t>
  </si>
  <si>
    <t>Sipërfaqe kulluese me rrjetin kryesorë kullues të pastruar</t>
  </si>
  <si>
    <t>90504AC</t>
  </si>
  <si>
    <t>Sipërfaqe kulluese, që i mundësohet kullimi me ngritje mekanike me hidrovorë</t>
  </si>
  <si>
    <t>1005068</t>
  </si>
  <si>
    <t>Drejtoria e Ujitjes dhe Kullimit Durres</t>
  </si>
  <si>
    <t>90504AD</t>
  </si>
  <si>
    <t>1005070</t>
  </si>
  <si>
    <t>Drejtoria e Ujitjes dhe Kullimit Fier</t>
  </si>
  <si>
    <t>1005072</t>
  </si>
  <si>
    <t>Drejtoria e Ujitjes dhe Kullimit Korce</t>
  </si>
  <si>
    <t>1005074</t>
  </si>
  <si>
    <t>Drejtoria e Ujitjes dhe Kullimit Lezhe</t>
  </si>
  <si>
    <t>1005117</t>
  </si>
  <si>
    <t>Agjensia e Zhvillimit Bujqesor e Rural</t>
  </si>
  <si>
    <t>04250</t>
  </si>
  <si>
    <t>90505AA</t>
  </si>
  <si>
    <t>90505AF</t>
  </si>
  <si>
    <t>Aktivitete promovuese të produkteve shqiptare në bujqësi, blegtori dhe agropërpunim të kryera</t>
  </si>
  <si>
    <t>1005040</t>
  </si>
  <si>
    <t>Enti Shteteror I Fanave dhe Fidaneve</t>
  </si>
  <si>
    <t>90505AG</t>
  </si>
  <si>
    <t>Fara dhe fidanë të analizuara, testuara dhe certifikuara</t>
  </si>
  <si>
    <t>90505AH</t>
  </si>
  <si>
    <t>Resurse gjenetike në fermë (buaj, të imëta) të ruajtura</t>
  </si>
  <si>
    <t>1005039</t>
  </si>
  <si>
    <t>Agjensia e Duhan Cigareve</t>
  </si>
  <si>
    <t>90505AI</t>
  </si>
  <si>
    <t>Mostra të degustuara të duhanit, për ruajtjen e shëndetit të konsumatorit</t>
  </si>
  <si>
    <t>90505AJ</t>
  </si>
  <si>
    <t>Vrojtime statistikore për bujqësinë dhe agroindustrinë të kryera dhe të publikuara</t>
  </si>
  <si>
    <t>90505AK</t>
  </si>
  <si>
    <t>Njësi vreshti dhe ullishte të rregjistruara</t>
  </si>
  <si>
    <t>1005112</t>
  </si>
  <si>
    <t>Qendra e Transferimit te Teknologjive Bujqesore F-Kruje</t>
  </si>
  <si>
    <t>04860</t>
  </si>
  <si>
    <t>0716</t>
  </si>
  <si>
    <t>90506AA</t>
  </si>
  <si>
    <t>1005113</t>
  </si>
  <si>
    <t>Qendra e Transferimit te Teknologjive Bujqesore Vlore</t>
  </si>
  <si>
    <t>1005114</t>
  </si>
  <si>
    <t>Qendra e Transferimit te Teknologjive Bujqesore Lushnje</t>
  </si>
  <si>
    <t>0922</t>
  </si>
  <si>
    <t>1005115</t>
  </si>
  <si>
    <t>Qendra e Transferimit te Teknologjive Bujqesore Korce</t>
  </si>
  <si>
    <t>1005116</t>
  </si>
  <si>
    <t>Qendra e Transferimit te Teknologjive Bujqesore Shkoder</t>
  </si>
  <si>
    <t>90506AB</t>
  </si>
  <si>
    <t>Qendra të Transferimit të Teknologjive Bujqësore funksionale</t>
  </si>
  <si>
    <t>90506AC</t>
  </si>
  <si>
    <t>Gra të informuara dhe trajnuara nga shërbimi këshillimor publik</t>
  </si>
  <si>
    <t>Agjencia Rajonale e Ekstensionit Bujqësor Tiranë.</t>
  </si>
  <si>
    <t>90506AD</t>
  </si>
  <si>
    <t>Agjencia Rajonale e Ekstensionit Bujqësor Shkodër.</t>
  </si>
  <si>
    <t>Agjencia Rajonale e Ekstensionit Bujqësor Lushnje.</t>
  </si>
  <si>
    <t>1005142</t>
  </si>
  <si>
    <t>Agjencia Rajonale e Ekstensionit Bujqësor Korçë.</t>
  </si>
  <si>
    <t>90506AE</t>
  </si>
  <si>
    <t>Fermerë të informuar dhe asistuar nga strukturat e ekstensionit</t>
  </si>
  <si>
    <t>05470</t>
  </si>
  <si>
    <t>90507AA</t>
  </si>
  <si>
    <t>Sistemi i informacionit mbi tokën LIS i plotësuar dhe integrimi i saj në GIS</t>
  </si>
  <si>
    <t>QTTB Fushe -Kruje</t>
  </si>
  <si>
    <t>ISUV</t>
  </si>
  <si>
    <t>1005001</t>
  </si>
  <si>
    <t>QTTB Fushe-Kruje</t>
  </si>
  <si>
    <t>Shpenzime per karantinen e veterinarise</t>
  </si>
  <si>
    <t>Veterinere zyrtare per cdo NJQV REFORMA</t>
  </si>
  <si>
    <t>AZHBR</t>
  </si>
  <si>
    <t>90503AF</t>
  </si>
  <si>
    <t>Ripopullim me rasate</t>
  </si>
  <si>
    <t>DSHPA, Drejt e Sherbimeve te Peshkimit dhe Akuakultures</t>
  </si>
  <si>
    <t>Mbikqyrje e infrastruktures se ujitjes, kullimit dhe mbrojtjes nga permbytja (Aktiviteti i Drejtorive te Ujitjes dhe te Kullimit)</t>
  </si>
  <si>
    <t xml:space="preserve">Përfitues nga masat mbështetëse  në bujqësi </t>
  </si>
  <si>
    <t>Agjencia Kombetare e Duhan Cigare</t>
  </si>
  <si>
    <t>AREB Lushnje</t>
  </si>
  <si>
    <t>Emertimi Produktit ne PBA</t>
  </si>
  <si>
    <t>INSTITUTION SHPENZUES</t>
  </si>
  <si>
    <t>Debit/ SHUMA VJETORE 2020</t>
  </si>
  <si>
    <t>Akte ligjore dhe nënligjore të miratuara/PAGA</t>
  </si>
  <si>
    <t>Akte ligjore dhe nënligjore të miratuara/Karburant Zv/Ministra</t>
  </si>
  <si>
    <t>Akte ligjore dhe nënligjore të miratuara /SIGURIME</t>
  </si>
  <si>
    <t>Kafshe te shendetshme dhe te kontrolluara/paga</t>
  </si>
  <si>
    <t>Kafshe te shendetshme dhe te kontrolluara/ sigurime</t>
  </si>
  <si>
    <t>Analiza të kryera  në kuadër të monitorimit të mbetjeve në kafshët e gjalla dhe molusqet bivale (realizuar nga ISUV) / PAGA</t>
  </si>
  <si>
    <t>Analiza të kryera  në kuadër të monitorimit të mbetjeve në kafshët e gjalla dhe molusqet bivale (realizuar nga ISUV) / SIGURIME</t>
  </si>
  <si>
    <t>Inspektimi dhe menaxhimi i riskut në fushën e sigurisë ushqimore (AKU) / PAGA</t>
  </si>
  <si>
    <t>Inspektimi dhe menaxhimi i riskut në fushën e sigurisë ushqimore (AKU) / SIGURIME</t>
  </si>
  <si>
    <t>Infrastrukture portuale e miremenaxhuar / PAGA</t>
  </si>
  <si>
    <t>Infrastrukture portuale e miremenaxhuar / SIGURIME</t>
  </si>
  <si>
    <t>Operimi i Infrastruktures se Ujitjes dhe Kullimit / PAGA</t>
  </si>
  <si>
    <t>Operimi i Infrastruktures se Ujitjes dhe Kullimit / SIGURIME</t>
  </si>
  <si>
    <t>Përfitues nga masat mbështetëse  në bujqësi / PAGA</t>
  </si>
  <si>
    <t>Përfitues nga masat mbështetëse  në bujqësi / SIGURIME</t>
  </si>
  <si>
    <t>Fara dhe fidanë të analizuara, testuara dhe certifikuara / PAGA</t>
  </si>
  <si>
    <t>Fara dhe fidanë të analizuara, testuara dhe certifikuara / SIGURIME</t>
  </si>
  <si>
    <t>Fara dhe fidanë të analizuara, testuara dhe certifikuara / PAGA TE ARDHURA</t>
  </si>
  <si>
    <t>Fara dhe fidanë të analizuara, testuara dhe certifikuara / SIGURIME TE ARDHURA</t>
  </si>
  <si>
    <t>Mostra të degustuara të duhanit, për ruajtjen e shëndetit të konsumatorit / PAGA</t>
  </si>
  <si>
    <t>Mostra të degustuara të duhanit, për ruajtjen e shëndetit të konsumatorit / SIGURIME</t>
  </si>
  <si>
    <t>Mostra të degustuara të duhanit, për ruajtjen e shëndetit të konsumatorit / PAGA TE ARDHURA</t>
  </si>
  <si>
    <t>Mostra të degustuara të duhanit, për ruajtjen e shëndetit të konsumatorit / SIGURIME TE ARDHURA</t>
  </si>
  <si>
    <t>Paketat dhe kartat teknologjike të prodhuara nga 5 QTTB që ju vihen në dispozicion fermerëve dhe agrobizneseve dhe aplikohen prej tyre / PAGA</t>
  </si>
  <si>
    <t>Paketat dhe kartat teknologjike të prodhuara nga 5 QTTB që ju vihen në dispozicion fermerëve dhe agrobizneseve dhe aplikohen prej tyre / SIGURIME</t>
  </si>
  <si>
    <t>Paketat dhe kartat teknologjike të prodhuara nga 5 QTTB që ju vihen në dispozicion fermerëve dhe agrobizneseve dhe aplikohen prej tyre / PAGA TE ARDHURA</t>
  </si>
  <si>
    <t>Paketat dhe kartat teknologjike të prodhuara nga 5 QTTB që ju vihen në dispozicion fermerëve dhe agrobizneseve dhe aplikohen prej tyre / SIGURIME TE ARDHURA</t>
  </si>
  <si>
    <t>Fermerë të asistuar nga Agjensitë Rajonale të Ekstensionit Bujqësor për aplikimet në skemat kombëtare dhe IPARD / PAGA</t>
  </si>
  <si>
    <t>Fermerë të asistuar nga Agjensitë Rajonale të Ekstensionit Bujqësor për aplikimet në skemat kombëtare dhe IPARD/ SIGURIME</t>
  </si>
  <si>
    <t>TOTAL SHPENZIME PER 2020</t>
  </si>
  <si>
    <t xml:space="preserve">DETAJIMI I SHPENZIMEVE PER  PERSONELIN DHE TE TJERA SHPENZIME KORRENTE PER 2020 </t>
  </si>
  <si>
    <t>90504AE</t>
  </si>
  <si>
    <t>Investimet 2020 - 2021 - Financimi Brendshem</t>
  </si>
  <si>
    <t>Entiteti I Qeverisjes</t>
  </si>
  <si>
    <t>Grupi</t>
  </si>
  <si>
    <t>Kodi i institucionit</t>
  </si>
  <si>
    <t>Emërtimi  institucionit</t>
  </si>
  <si>
    <t>Kapitulli</t>
  </si>
  <si>
    <t>Programi</t>
  </si>
  <si>
    <t>Llogaria ekonomike</t>
  </si>
  <si>
    <t>Kodi i Degës së Thesarit</t>
  </si>
  <si>
    <t>kodi i projektit</t>
  </si>
  <si>
    <t>Emërtimi i Projektit</t>
  </si>
  <si>
    <t>s</t>
  </si>
  <si>
    <t>MINISTRIA E BUJQESISE DHE ZHVILLIMIT RURAL</t>
  </si>
  <si>
    <t>p</t>
  </si>
  <si>
    <t>PLANIFIKIM MENAXHIM ADMINISTRIM</t>
  </si>
  <si>
    <t>Aparati i MBZHR</t>
  </si>
  <si>
    <t>Blerje pajisje kompjuterike per Aparatin e MBZHR</t>
  </si>
  <si>
    <t>18AI901</t>
  </si>
  <si>
    <t>Projektim per rikonstruksionin e ambjeteve te MBZHR</t>
  </si>
  <si>
    <t>231</t>
  </si>
  <si>
    <t>M051466</t>
  </si>
  <si>
    <t>Rikonstruksion ambjentesh ne MBZHR</t>
  </si>
  <si>
    <t>Pajisje zyrash per Aparatin e MBZHR</t>
  </si>
  <si>
    <t>SIGURIA USHQIMORE</t>
  </si>
  <si>
    <t>Instituti I Sigurise Ushqimore dhe Veterinarise</t>
  </si>
  <si>
    <t>Ambjente te rikonstruktuara per ISUV</t>
  </si>
  <si>
    <t>Autoriteti Kommbetar i Ushqimit</t>
  </si>
  <si>
    <t>Ambjente te rikonstruktuara per AKU qendrore</t>
  </si>
  <si>
    <t>M051535</t>
  </si>
  <si>
    <t xml:space="preserve">Blerje Automjete frigoriferike dhe pajisje </t>
  </si>
  <si>
    <t>Infrastrukture per kontrollin zyrtar te AKU ne PIK Durres (Magazine frigorikferike ,rregjim karantinor paisje etj duke perfshire dhe projektin)</t>
  </si>
  <si>
    <t>M051467</t>
  </si>
  <si>
    <t>Blerje pajisje laboratorike per ISUV</t>
  </si>
  <si>
    <t>Blerje pajisje kompjuterike per ISUV</t>
  </si>
  <si>
    <t>Paisje specifike per grupin e inspektimit</t>
  </si>
  <si>
    <t>Agjencite Rajonale te Sherbimit Veterinar  4 ARSHVMB</t>
  </si>
  <si>
    <t>Blerje pajisje kompjuterike per ARSHVMB</t>
  </si>
  <si>
    <t>03</t>
  </si>
  <si>
    <t>GM05054</t>
  </si>
  <si>
    <t>Bashkefinancim per Dokumenti Sektorial per Sigurine Ushqimore dhe Veterinarine (IPA II)</t>
  </si>
  <si>
    <t>04</t>
  </si>
  <si>
    <t>GM05036</t>
  </si>
  <si>
    <t>T V SH per projekte te huaja</t>
  </si>
  <si>
    <t>Bashkefinancim me TVSH per projektin e ri Italian "Mbeshtetje per zhvillimin strukturor te Sigurise Ushqimore"</t>
  </si>
  <si>
    <t>Bashkefinancim  me Kosto Lokaleper projektin e ri Italian "Mbeshtetje per zhvillimin strukturor te Sigurise Ushqimore"</t>
  </si>
  <si>
    <t>Infrastruktura e Kullimit dhe Ujitjes</t>
  </si>
  <si>
    <t>g</t>
  </si>
  <si>
    <t xml:space="preserve">Infrastruktura e Ujitjes </t>
  </si>
  <si>
    <t>GJU 1, Dropull Poshtem Rezervuari  Dofti (Rez. Lume + Stp.p)</t>
  </si>
  <si>
    <t>Kanali Ujites Postribe</t>
  </si>
  <si>
    <t>Objekte ujitje per vitin 2021-2022</t>
  </si>
  <si>
    <t>DUK</t>
  </si>
  <si>
    <t xml:space="preserve">Infrastruktura e Mbrojtjes nga permbytja </t>
  </si>
  <si>
    <t>M051202</t>
  </si>
  <si>
    <t>Studim e Projektim</t>
  </si>
  <si>
    <t>18AK302</t>
  </si>
  <si>
    <t xml:space="preserve">Mbrojtje nga lumi Vjose Zona Selenice,Vlore </t>
  </si>
  <si>
    <t>18AK304</t>
  </si>
  <si>
    <t>Argjinatura e Lumit Shkumbin (vetem argjinatura)</t>
  </si>
  <si>
    <t>18AK307</t>
  </si>
  <si>
    <t>Rehabilitim i argjinatures se lumit Buna, Pentar-Luarez,Shkoder</t>
  </si>
  <si>
    <t>18AK308</t>
  </si>
  <si>
    <t>Mbrojtje nga lumi Devoll, Ura Zemblak + Diga</t>
  </si>
  <si>
    <t>Mbrojtje nga lumi Drin i Zi, Zalli i Sines, Lot 2</t>
  </si>
  <si>
    <t xml:space="preserve">Rikonstruksion i Argjinatures se Selevecit,Vlore </t>
  </si>
  <si>
    <t>Mbrojtje nga permbytjet nga lumi Osum ne Starove, Berat</t>
  </si>
  <si>
    <t>Objekte per vitin 2021-2022</t>
  </si>
  <si>
    <t>Fondi 1 miliarde leke per objekte te bashkive dhe DUK (me VKM)</t>
  </si>
  <si>
    <t>Bashkia Kruje</t>
  </si>
  <si>
    <t>18AJ902</t>
  </si>
  <si>
    <t>Rehabilitimi  digës së ujëmbledhësit Tapizë</t>
  </si>
  <si>
    <t>Bashkia Mat</t>
  </si>
  <si>
    <t>0625</t>
  </si>
  <si>
    <t>18AJ903</t>
  </si>
  <si>
    <t>Rehabilitimi i digës së ujëmblëdhësit Shoshaj</t>
  </si>
  <si>
    <t>Bashkia Roskovec</t>
  </si>
  <si>
    <t>18AJ904</t>
  </si>
  <si>
    <t>Rehabilitim i ujëmblëdhesit Kurjan</t>
  </si>
  <si>
    <t>Bashkia Kamez</t>
  </si>
  <si>
    <t>18AJ905</t>
  </si>
  <si>
    <t>Rezervuari Paskuqan</t>
  </si>
  <si>
    <t>Bashkia Puke</t>
  </si>
  <si>
    <t>3330</t>
  </si>
  <si>
    <t>18AJ906</t>
  </si>
  <si>
    <t>Rehabilitimi i digës së rezervaurit Kukaj</t>
  </si>
  <si>
    <t>Bashkia Durres</t>
  </si>
  <si>
    <t>18AJ907</t>
  </si>
  <si>
    <t>Rehabilitimi i diges se ujembledhesit Arapaj 1</t>
  </si>
  <si>
    <t>18AJ908</t>
  </si>
  <si>
    <t>Rehabilitimi i diges se ujembledhesit Spitalle</t>
  </si>
  <si>
    <t>Bashkia Rogozhine</t>
  </si>
  <si>
    <t>3513</t>
  </si>
  <si>
    <t>18AJ909</t>
  </si>
  <si>
    <t>Rehabilitimi i digës dhe skemës ujitëse të rezervuarit të Okshtunit</t>
  </si>
  <si>
    <t>Bashki Elbasan</t>
  </si>
  <si>
    <t>18AJ910</t>
  </si>
  <si>
    <t>Përroi  Zaranikës</t>
  </si>
  <si>
    <t>Bashkia Fier</t>
  </si>
  <si>
    <t>18AJ911</t>
  </si>
  <si>
    <t xml:space="preserve"> Dega Ujitëse e Fierit </t>
  </si>
  <si>
    <t>Bashkia Divjake</t>
  </si>
  <si>
    <t>18AJ912</t>
  </si>
  <si>
    <t>Skema ujitëse-Sektori i Ri në Xeng</t>
  </si>
  <si>
    <t>Bashkia Erseke (Kolonje)</t>
  </si>
  <si>
    <t>1514</t>
  </si>
  <si>
    <t>18AJ913</t>
  </si>
  <si>
    <t>Kanali ujitës Kabash, Leskovik</t>
  </si>
  <si>
    <t>Bashkia Korce</t>
  </si>
  <si>
    <t>18AJ914</t>
  </si>
  <si>
    <t>Rikonstruksioni i pjesshëm i Degës Ventrok</t>
  </si>
  <si>
    <t>Bashkia  Mirdite (Reshen)</t>
  </si>
  <si>
    <t>2026</t>
  </si>
  <si>
    <t>18AJ916</t>
  </si>
  <si>
    <t>Rehabilitim i skemes ujitëse ujëmbledhësi Malaj-2 (Faza 3)</t>
  </si>
  <si>
    <t>Bashkia Malesi e Madhe</t>
  </si>
  <si>
    <t>3323</t>
  </si>
  <si>
    <t>18AJ917</t>
  </si>
  <si>
    <t>Skeme ujitëse me rehabilitimin e kanaleve sekondare të Shtodrit, Loti 2</t>
  </si>
  <si>
    <t>18AJ918</t>
  </si>
  <si>
    <t>Rehabilitimi i Kanalit Vaditës fshati Qerret</t>
  </si>
  <si>
    <t>Bashkia Shijak</t>
  </si>
  <si>
    <t>18AJ920</t>
  </si>
  <si>
    <t>Rehabilitimi i Kanalit Ujitës Hardhishtë-Rreth</t>
  </si>
  <si>
    <t>Bashkia Belsh</t>
  </si>
  <si>
    <t>18AJ921</t>
  </si>
  <si>
    <t>Kanali i Ujitjes Çerrage</t>
  </si>
  <si>
    <t>Bashkia Gramsh</t>
  </si>
  <si>
    <t>0810</t>
  </si>
  <si>
    <t>18AJ922</t>
  </si>
  <si>
    <t>Rikonstruksion i kanalit ujitës Galigat-Cingar Sipër-Drizë</t>
  </si>
  <si>
    <t>Bashkia Librazhd</t>
  </si>
  <si>
    <t>0821</t>
  </si>
  <si>
    <t>18AJ923</t>
  </si>
  <si>
    <t>Rikonstruksion i kanalit vaditës Gurakuq Kuturman, (Loti I-rë ndërtimi  i Sifonit të Madh )</t>
  </si>
  <si>
    <t>Bashkia Kelcyre</t>
  </si>
  <si>
    <t>1128</t>
  </si>
  <si>
    <t>18AJ924</t>
  </si>
  <si>
    <t>Skema Ujitëse Ballaban, Ujitja e Fushës Ballaban, vazhdim</t>
  </si>
  <si>
    <t>Bashkia Bulqize</t>
  </si>
  <si>
    <t>0603</t>
  </si>
  <si>
    <t>18AJ926</t>
  </si>
  <si>
    <t>Rikonstruksion i Kanalit Ujitës Vija e Mullirit Gjoricë</t>
  </si>
  <si>
    <t>Bashkia Kukes</t>
  </si>
  <si>
    <t>18AJ929</t>
  </si>
  <si>
    <t>Rehabilitim i kanalit ujitës Bushat, Njësia Administrative Bicaj Bashkia Kukës</t>
  </si>
  <si>
    <t>18AJ930</t>
  </si>
  <si>
    <t>Rehabilitimi i pesë kanaleve ujitëse në zonën  e Sukut</t>
  </si>
  <si>
    <t>Bashkia Lushnje</t>
  </si>
  <si>
    <t>18AJ931</t>
  </si>
  <si>
    <t>Rehabilitimi i kanalit ujitës U.3-15, U.3-15/4, U.3-15/5 në fshatin Fier i Ri, Nj.Ad. Krutje</t>
  </si>
  <si>
    <t>Bashkia Vlore</t>
  </si>
  <si>
    <t>18AJ932</t>
  </si>
  <si>
    <t>Kanali Ujitës VLU-10</t>
  </si>
  <si>
    <t>Bashkia Ura Vajgurore</t>
  </si>
  <si>
    <t>18AJ933</t>
  </si>
  <si>
    <t>Kanali Ujites BRU-15 Manastir &amp; Ushqyesi i Rezervuarit</t>
  </si>
  <si>
    <t>Bashkia Cerrik</t>
  </si>
  <si>
    <t>18AJ934</t>
  </si>
  <si>
    <t>Rehabilitim Sistemi Ujitjës</t>
  </si>
  <si>
    <t>Bashkia Fushe -Arrez</t>
  </si>
  <si>
    <t>18AJ935</t>
  </si>
  <si>
    <t xml:space="preserve">Rikonstruksion i kanalit fshati Iballë </t>
  </si>
  <si>
    <t>Bashkia Permet</t>
  </si>
  <si>
    <t>18AJ936</t>
  </si>
  <si>
    <t>Kanali Strembec</t>
  </si>
  <si>
    <t>Bashkia Libohove</t>
  </si>
  <si>
    <t>18AJ937</t>
  </si>
  <si>
    <t>Rehabilitimi i skemës ujitëse të Bulos si dhe kanalit kullues K-1-76 Fushë Nepravishtë</t>
  </si>
  <si>
    <t>Objekte te reja per mbrojtjet nga argjinatura &amp; diga  pritet te miratohen me VKM per vitin 2020-2021-2022</t>
  </si>
  <si>
    <t>Objekte te reja qe pritet te miratohen me VKM per vitin 2020-2021-2022</t>
  </si>
  <si>
    <t>Permiresimi teknik i hidrovoreve</t>
  </si>
  <si>
    <t>Rehabilitimi emergjent  I Hidrovorit te Cukes,Sarande (f.v.e/pompa zhytese)</t>
  </si>
  <si>
    <t>Objekte hidrovore per vitin 2021-2022</t>
  </si>
  <si>
    <t>TVSH  dhe Kosto Lokale</t>
  </si>
  <si>
    <t>Projekti I Menaxhimit te Burimeve Ujore dhe Ujitjes</t>
  </si>
  <si>
    <t>TVSH e Kosto Lokale per PMU</t>
  </si>
  <si>
    <t>Mbeshtetje per Peshkimin</t>
  </si>
  <si>
    <t>18AJ601</t>
  </si>
  <si>
    <t>Ndertimi i Tregut te peshkut Vlore</t>
  </si>
  <si>
    <t>M051513</t>
  </si>
  <si>
    <t>Ndertimi i Tregut te peshkut Shengjin</t>
  </si>
  <si>
    <t>DSHPA</t>
  </si>
  <si>
    <t>Investime te brendeshme per DSHPA thellim portesh</t>
  </si>
  <si>
    <t>18AJ702</t>
  </si>
  <si>
    <t>Bashkefinancim per Dokumenti Sektorial per Peshkimin(IPA II)</t>
  </si>
  <si>
    <t>Dizenjimi I nje porti peshkimi - IPA 2016</t>
  </si>
  <si>
    <t>Mbeshtetje per zhvillimin e tregjeve dhe prodhimtarise detare.</t>
  </si>
  <si>
    <t>Zhvillimi Rural</t>
  </si>
  <si>
    <t xml:space="preserve">Bashkefinancim me kosto lokale "Fondi I garancise se BERZH" </t>
  </si>
  <si>
    <t>TVSH "Mbeshtetje per  modernizimin e Sektorit te Blegtorise ne Shqiperi" IPA 2013</t>
  </si>
  <si>
    <t>Bashkefinancim me Kosto Lokale IPARD II</t>
  </si>
  <si>
    <t>Bashkefinancim me TVSH  IPARD II</t>
  </si>
  <si>
    <t>Rikonstruksion ambjente  AZHBR</t>
  </si>
  <si>
    <t>Agjencia Kombetare e Duhan Cigareve</t>
  </si>
  <si>
    <t>Rikonstruksion AKDC</t>
  </si>
  <si>
    <t>Blerje paisje  AZHBR</t>
  </si>
  <si>
    <t>Enti Shteteror I Farnave dhe Fidaneve</t>
  </si>
  <si>
    <t>Paisje ESHF</t>
  </si>
  <si>
    <t>Paisje QTTB F.Kruje</t>
  </si>
  <si>
    <t>Paisje AKDC</t>
  </si>
  <si>
    <t>Blerje Automjete per  AZHBR, AKDC</t>
  </si>
  <si>
    <t>Paisje lab AKDC, ESHF dhe kamera AZHBR</t>
  </si>
  <si>
    <t>Mobilim zyrash AZHBR</t>
  </si>
  <si>
    <t>Bashkefinancim me Kosto Lokale per  Zhvillimi I qendrueshem ne zonat rurale ne Shqiperi - SDRA</t>
  </si>
  <si>
    <t xml:space="preserve"> Bashkëfinancim me kosto lokale për projektin "Food4health"</t>
  </si>
  <si>
    <t>PMU e projektit "PROMAS</t>
  </si>
  <si>
    <t>Protokolli Italian-Projekti pilot per krijimin e eksperimentimin e nje sistemi te sigurimeve te lehtesuara per mbu limin e rreziqeve ne bujqesi</t>
  </si>
  <si>
    <t>Këshillimi dhe Informacioni Bujqësor</t>
  </si>
  <si>
    <t>Qendra e Transferimit te Tek Buj    Korce</t>
  </si>
  <si>
    <t>1515/3737</t>
  </si>
  <si>
    <t>Ndertime dhe Rikonstruksione te ndryshme ne QTTB Korce dhe Vlore</t>
  </si>
  <si>
    <t>Agjencite Rajonale te Ekstensionit Bujqesor 4 AREB-et</t>
  </si>
  <si>
    <t>Blerje pajisjesh kompjuterike, Laboratorike dhe mekanike per disa QTTB</t>
  </si>
  <si>
    <t>Financimi I Huaj</t>
  </si>
  <si>
    <t>S</t>
  </si>
  <si>
    <t xml:space="preserve">MINISTRIA E BUJQESISE DHE ZHVILLIMIT RURAL </t>
  </si>
  <si>
    <t>Siguria Ushqimore dhe Mbrojtja e Konsumatorit</t>
  </si>
  <si>
    <t>Instituti I Sigurise ushqimore dhe veterinarise  TR</t>
  </si>
  <si>
    <t>02</t>
  </si>
  <si>
    <t>Permiresimi I mbrojtjes se konsumatorit, per luftimin e semundjeve zoonotike, faza II</t>
  </si>
  <si>
    <t>GM05037</t>
  </si>
  <si>
    <t>Forcimi I laboratoreve te sigurise ushqimore ne Shqiperi</t>
  </si>
  <si>
    <t>Aparati I MBZHRAU</t>
  </si>
  <si>
    <t>Dokumenti Sektorial per Sigurine Ushqimore dhe Veterinarine (IPA II)</t>
  </si>
  <si>
    <t>GRAND</t>
  </si>
  <si>
    <t>Kontrolli dhe Crrenjosja e semundjes se terbimit - III</t>
  </si>
  <si>
    <t>Monitorimi per vaksinimin e semundjes se terbimit - III</t>
  </si>
  <si>
    <t>Mbeshtetje per zhvillimin strukturor te sigurise ushqimore</t>
  </si>
  <si>
    <t>Menaxhimi I Infrastruktures se Kullimit dhe Ujitjes</t>
  </si>
  <si>
    <t>1005915</t>
  </si>
  <si>
    <t>KM05016</t>
  </si>
  <si>
    <t>Projekti I Burimeve Ujore dhe Ujitjes</t>
  </si>
  <si>
    <t xml:space="preserve"> GM05048</t>
  </si>
  <si>
    <t>Administrimi i ujerave/ Grant i Burimeve ujore dhe ujitjes/ Granti suedez SIDA</t>
  </si>
  <si>
    <t>GM05042</t>
  </si>
  <si>
    <t>Mbeshtetje per modernizimin e Sektorit te blegtorise ne Shqiperi</t>
  </si>
  <si>
    <t>GM05050</t>
  </si>
  <si>
    <t xml:space="preserve">Programi IPARD II (2014-2020) </t>
  </si>
  <si>
    <t>Projekti sherbimeve mjedisore WB, komp 2</t>
  </si>
  <si>
    <t xml:space="preserve">Projekti sherbimeve mjedisore </t>
  </si>
  <si>
    <t>GIZ - Zhvillimi I qendrueshem ne zonat rurale ne Shqiperi - SDRA</t>
  </si>
  <si>
    <t xml:space="preserve">Projekti FOOD4HEALTH </t>
  </si>
  <si>
    <t>Njesia e Menaxhimit PROMAS</t>
  </si>
  <si>
    <t>KREDI</t>
  </si>
  <si>
    <t>Protokolli Italian - Programi - Per zhvillimin e qendrueshem te sektorit te ullinjve</t>
  </si>
  <si>
    <t>Protokolli Italian-Programi- Fuqizimi I agjensise per zhvillimin bujqesor dhe rural per disbursimin e granteve ne bujqesi</t>
  </si>
  <si>
    <t>GM05055</t>
  </si>
  <si>
    <t>Dokumenti Sektorial per Peshkimin (IPA II)</t>
  </si>
  <si>
    <t>P v.2020</t>
  </si>
  <si>
    <t>P v.2021</t>
  </si>
  <si>
    <t>P v.2022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</si>
</sst>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_(* #,##0_);_(* \(#,##0\);_(* &quot;-&quot;??_);_(@_)"/>
    <numFmt numFmtId="166" formatCode="#,##0.0"/>
  </numFmts>
  <fonts count="1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166" fontId="4" fillId="0" borderId="0" applyFill="0" applyBorder="0" applyAlignment="0" applyProtection="0"/>
  </cellStyleXfs>
  <cellXfs count="120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3" fillId="3" borderId="2" xfId="0" applyNumberFormat="1" applyFont="1" applyFill="1" applyBorder="1" applyAlignment="1">
      <alignment horizontal="left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/>
    <xf numFmtId="49" fontId="4" fillId="3" borderId="2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49" fontId="4" fillId="3" borderId="3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3" fontId="2" fillId="0" borderId="6" xfId="0" applyNumberFormat="1" applyFont="1" applyFill="1" applyBorder="1" applyAlignment="1" applyProtection="1">
      <alignment horizontal="right" vertical="center" wrapText="1"/>
    </xf>
    <xf numFmtId="3" fontId="4" fillId="4" borderId="6" xfId="0" applyNumberFormat="1" applyFont="1" applyFill="1" applyBorder="1" applyAlignment="1">
      <alignment horizontal="right"/>
    </xf>
    <xf numFmtId="3" fontId="2" fillId="4" borderId="6" xfId="0" applyNumberFormat="1" applyFont="1" applyFill="1" applyBorder="1" applyAlignment="1" applyProtection="1">
      <alignment horizontal="right" vertical="center" wrapText="1"/>
    </xf>
    <xf numFmtId="3" fontId="4" fillId="3" borderId="6" xfId="0" applyNumberFormat="1" applyFont="1" applyFill="1" applyBorder="1" applyAlignment="1">
      <alignment horizontal="right"/>
    </xf>
    <xf numFmtId="49" fontId="3" fillId="3" borderId="11" xfId="0" applyNumberFormat="1" applyFont="1" applyFill="1" applyBorder="1" applyAlignment="1">
      <alignment horizontal="left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4" borderId="4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3" fontId="2" fillId="0" borderId="15" xfId="0" applyNumberFormat="1" applyFont="1" applyFill="1" applyBorder="1" applyAlignment="1" applyProtection="1">
      <alignment horizontal="right" vertical="center" wrapText="1"/>
    </xf>
    <xf numFmtId="0" fontId="2" fillId="0" borderId="16" xfId="0" applyNumberFormat="1" applyFont="1" applyFill="1" applyBorder="1" applyAlignment="1" applyProtection="1">
      <alignment horizontal="left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7" xfId="0" applyNumberFormat="1" applyFont="1" applyFill="1" applyBorder="1" applyAlignment="1" applyProtection="1">
      <alignment horizontal="left" vertical="center" wrapText="1"/>
    </xf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49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19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5" fillId="0" borderId="0" xfId="0" applyNumberFormat="1" applyFont="1" applyFill="1" applyBorder="1" applyAlignment="1" applyProtection="1">
      <alignment horizontal="center" wrapText="1"/>
      <protection locked="0"/>
    </xf>
    <xf numFmtId="49" fontId="5" fillId="0" borderId="0" xfId="0" applyNumberFormat="1" applyFont="1" applyFill="1" applyBorder="1" applyAlignment="1" applyProtection="1">
      <alignment wrapText="1"/>
      <protection locked="0"/>
    </xf>
    <xf numFmtId="3" fontId="7" fillId="0" borderId="8" xfId="0" applyNumberFormat="1" applyFont="1" applyFill="1" applyBorder="1" applyAlignment="1" applyProtection="1">
      <alignment horizontal="right" vertical="center" wrapText="1"/>
    </xf>
    <xf numFmtId="0" fontId="5" fillId="0" borderId="0" xfId="0" applyFont="1"/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4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vertical="center" wrapText="1"/>
      <protection locked="0"/>
    </xf>
    <xf numFmtId="0" fontId="6" fillId="0" borderId="20" xfId="0" applyNumberFormat="1" applyFont="1" applyFill="1" applyBorder="1" applyAlignment="1" applyProtection="1">
      <alignment horizontal="center" wrapText="1"/>
      <protection locked="0"/>
    </xf>
    <xf numFmtId="0" fontId="6" fillId="0" borderId="21" xfId="0" applyNumberFormat="1" applyFont="1" applyFill="1" applyBorder="1" applyAlignment="1" applyProtection="1">
      <alignment horizontal="center" wrapText="1"/>
      <protection locked="0"/>
    </xf>
    <xf numFmtId="0" fontId="6" fillId="0" borderId="22" xfId="0" applyNumberFormat="1" applyFont="1" applyFill="1" applyBorder="1" applyAlignment="1" applyProtection="1">
      <alignment horizontal="center" wrapText="1"/>
      <protection locked="0"/>
    </xf>
    <xf numFmtId="0" fontId="1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49" fontId="10" fillId="5" borderId="11" xfId="2" applyNumberFormat="1" applyFont="1" applyFill="1" applyBorder="1" applyAlignment="1">
      <alignment horizontal="center" vertical="center" wrapText="1"/>
    </xf>
    <xf numFmtId="49" fontId="10" fillId="5" borderId="12" xfId="2" applyNumberFormat="1" applyFont="1" applyFill="1" applyBorder="1" applyAlignment="1">
      <alignment horizontal="center" vertical="center" wrapText="1"/>
    </xf>
    <xf numFmtId="49" fontId="10" fillId="5" borderId="12" xfId="2" applyNumberFormat="1" applyFont="1" applyFill="1" applyBorder="1" applyAlignment="1">
      <alignment horizontal="left" vertical="center" wrapText="1"/>
    </xf>
    <xf numFmtId="0" fontId="10" fillId="5" borderId="12" xfId="2" applyFont="1" applyFill="1" applyBorder="1" applyAlignment="1">
      <alignment horizontal="center" vertical="center" wrapText="1"/>
    </xf>
    <xf numFmtId="0" fontId="10" fillId="5" borderId="12" xfId="3" applyFont="1" applyFill="1" applyBorder="1" applyAlignment="1">
      <alignment horizontal="center" vertical="center" wrapText="1"/>
    </xf>
    <xf numFmtId="165" fontId="10" fillId="5" borderId="12" xfId="1" applyNumberFormat="1" applyFont="1" applyFill="1" applyBorder="1" applyAlignment="1">
      <alignment horizontal="center" vertical="center" wrapText="1"/>
    </xf>
    <xf numFmtId="49" fontId="10" fillId="5" borderId="2" xfId="2" applyNumberFormat="1" applyFont="1" applyFill="1" applyBorder="1" applyAlignment="1">
      <alignment horizontal="center" vertical="center" wrapText="1"/>
    </xf>
    <xf numFmtId="49" fontId="10" fillId="5" borderId="6" xfId="2" applyNumberFormat="1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0" fontId="10" fillId="5" borderId="6" xfId="3" applyFont="1" applyFill="1" applyBorder="1" applyAlignment="1">
      <alignment horizontal="center" vertical="center" wrapText="1"/>
    </xf>
    <xf numFmtId="165" fontId="10" fillId="5" borderId="6" xfId="1" applyNumberFormat="1" applyFont="1" applyFill="1" applyBorder="1" applyAlignment="1">
      <alignment horizontal="center" wrapText="1"/>
    </xf>
    <xf numFmtId="49" fontId="10" fillId="6" borderId="2" xfId="0" applyNumberFormat="1" applyFont="1" applyFill="1" applyBorder="1" applyAlignment="1">
      <alignment horizontal="center" wrapText="1"/>
    </xf>
    <xf numFmtId="49" fontId="10" fillId="6" borderId="6" xfId="0" applyNumberFormat="1" applyFont="1" applyFill="1" applyBorder="1" applyAlignment="1">
      <alignment horizontal="center" wrapText="1"/>
    </xf>
    <xf numFmtId="0" fontId="10" fillId="6" borderId="6" xfId="4" applyFont="1" applyFill="1" applyBorder="1" applyAlignment="1">
      <alignment horizontal="center" wrapText="1"/>
    </xf>
    <xf numFmtId="49" fontId="10" fillId="6" borderId="6" xfId="4" applyNumberFormat="1" applyFont="1" applyFill="1" applyBorder="1" applyAlignment="1">
      <alignment horizontal="center" wrapText="1"/>
    </xf>
    <xf numFmtId="0" fontId="10" fillId="6" borderId="6" xfId="4" applyNumberFormat="1" applyFont="1" applyFill="1" applyBorder="1" applyAlignment="1">
      <alignment horizontal="center" wrapText="1"/>
    </xf>
    <xf numFmtId="165" fontId="10" fillId="6" borderId="6" xfId="1" applyNumberFormat="1" applyFont="1" applyFill="1" applyBorder="1" applyAlignment="1">
      <alignment horizontal="right" wrapText="1"/>
    </xf>
    <xf numFmtId="49" fontId="10" fillId="7" borderId="2" xfId="0" applyNumberFormat="1" applyFont="1" applyFill="1" applyBorder="1" applyAlignment="1">
      <alignment horizontal="center"/>
    </xf>
    <xf numFmtId="49" fontId="10" fillId="7" borderId="6" xfId="0" applyNumberFormat="1" applyFont="1" applyFill="1" applyBorder="1" applyAlignment="1">
      <alignment horizontal="center"/>
    </xf>
    <xf numFmtId="0" fontId="10" fillId="7" borderId="6" xfId="4" applyFont="1" applyFill="1" applyBorder="1" applyAlignment="1">
      <alignment horizontal="center" wrapText="1"/>
    </xf>
    <xf numFmtId="49" fontId="10" fillId="7" borderId="6" xfId="4" applyNumberFormat="1" applyFont="1" applyFill="1" applyBorder="1" applyAlignment="1">
      <alignment horizontal="center" wrapText="1"/>
    </xf>
    <xf numFmtId="0" fontId="10" fillId="7" borderId="6" xfId="4" applyNumberFormat="1" applyFont="1" applyFill="1" applyBorder="1" applyAlignment="1">
      <alignment horizontal="center" wrapText="1"/>
    </xf>
    <xf numFmtId="165" fontId="10" fillId="7" borderId="6" xfId="1" applyNumberFormat="1" applyFont="1" applyFill="1" applyBorder="1" applyAlignment="1">
      <alignment horizontal="center" wrapText="1"/>
    </xf>
    <xf numFmtId="165" fontId="10" fillId="7" borderId="6" xfId="1" applyNumberFormat="1" applyFont="1" applyFill="1" applyBorder="1" applyAlignment="1">
      <alignment horizontal="right" wrapText="1"/>
    </xf>
    <xf numFmtId="0" fontId="11" fillId="0" borderId="2" xfId="2" applyNumberFormat="1" applyFont="1" applyFill="1" applyBorder="1" applyAlignment="1" applyProtection="1">
      <alignment horizontal="center"/>
      <protection locked="0"/>
    </xf>
    <xf numFmtId="0" fontId="11" fillId="0" borderId="6" xfId="0" applyNumberFormat="1" applyFont="1" applyFill="1" applyBorder="1" applyAlignment="1">
      <alignment horizontal="center"/>
    </xf>
    <xf numFmtId="0" fontId="11" fillId="0" borderId="6" xfId="0" applyNumberFormat="1" applyFont="1" applyFill="1" applyBorder="1" applyAlignment="1">
      <alignment horizontal="center" wrapText="1"/>
    </xf>
    <xf numFmtId="0" fontId="11" fillId="0" borderId="6" xfId="5" quotePrefix="1" applyNumberFormat="1" applyFont="1" applyFill="1" applyBorder="1" applyAlignment="1">
      <alignment horizontal="center"/>
    </xf>
    <xf numFmtId="49" fontId="11" fillId="0" borderId="6" xfId="4" applyNumberFormat="1" applyFont="1" applyFill="1" applyBorder="1" applyAlignment="1">
      <alignment horizontal="center" wrapText="1"/>
    </xf>
    <xf numFmtId="0" fontId="11" fillId="0" borderId="6" xfId="5" applyNumberFormat="1" applyFont="1" applyFill="1" applyBorder="1" applyAlignment="1">
      <alignment horizontal="center"/>
    </xf>
    <xf numFmtId="165" fontId="11" fillId="0" borderId="6" xfId="1" applyNumberFormat="1" applyFont="1" applyFill="1" applyBorder="1" applyAlignment="1">
      <alignment horizontal="right"/>
    </xf>
    <xf numFmtId="0" fontId="13" fillId="0" borderId="2" xfId="0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3" fontId="13" fillId="0" borderId="6" xfId="6" applyNumberFormat="1" applyFont="1" applyFill="1" applyBorder="1" applyAlignment="1">
      <alignment horizontal="center" vertical="center" wrapText="1"/>
    </xf>
    <xf numFmtId="165" fontId="13" fillId="0" borderId="6" xfId="1" applyNumberFormat="1" applyFont="1" applyFill="1" applyBorder="1" applyAlignment="1">
      <alignment horizontal="right" wrapText="1"/>
    </xf>
    <xf numFmtId="0" fontId="14" fillId="0" borderId="2" xfId="0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3" fontId="14" fillId="0" borderId="6" xfId="6" applyNumberFormat="1" applyFont="1" applyFill="1" applyBorder="1" applyAlignment="1">
      <alignment horizontal="center" vertical="center" wrapText="1"/>
    </xf>
    <xf numFmtId="165" fontId="14" fillId="0" borderId="6" xfId="1" applyNumberFormat="1" applyFont="1" applyFill="1" applyBorder="1" applyAlignment="1">
      <alignment horizontal="right" wrapText="1"/>
    </xf>
    <xf numFmtId="3" fontId="14" fillId="8" borderId="2" xfId="6" applyNumberFormat="1" applyFont="1" applyFill="1" applyBorder="1" applyAlignment="1">
      <alignment horizontal="center" vertical="center" wrapText="1"/>
    </xf>
    <xf numFmtId="49" fontId="14" fillId="8" borderId="6" xfId="6" applyNumberFormat="1" applyFont="1" applyFill="1" applyBorder="1" applyAlignment="1">
      <alignment horizontal="center" vertical="center" wrapText="1"/>
    </xf>
    <xf numFmtId="3" fontId="14" fillId="8" borderId="6" xfId="6" applyNumberFormat="1" applyFont="1" applyFill="1" applyBorder="1" applyAlignment="1">
      <alignment horizontal="center" vertical="center" wrapText="1"/>
    </xf>
    <xf numFmtId="3" fontId="15" fillId="8" borderId="6" xfId="6" applyNumberFormat="1" applyFont="1" applyFill="1" applyBorder="1" applyAlignment="1">
      <alignment horizontal="center" vertical="center" wrapText="1"/>
    </xf>
    <xf numFmtId="165" fontId="14" fillId="8" borderId="6" xfId="1" applyNumberFormat="1" applyFont="1" applyFill="1" applyBorder="1" applyAlignment="1">
      <alignment horizontal="right" wrapText="1"/>
    </xf>
    <xf numFmtId="49" fontId="16" fillId="0" borderId="6" xfId="0" applyNumberFormat="1" applyFont="1" applyBorder="1"/>
    <xf numFmtId="0" fontId="14" fillId="6" borderId="2" xfId="4" applyFont="1" applyFill="1" applyBorder="1" applyAlignment="1">
      <alignment horizontal="center" vertical="center" wrapText="1"/>
    </xf>
    <xf numFmtId="49" fontId="10" fillId="6" borderId="6" xfId="0" applyNumberFormat="1" applyFont="1" applyFill="1" applyBorder="1" applyAlignment="1">
      <alignment horizontal="center" vertical="center"/>
    </xf>
    <xf numFmtId="49" fontId="14" fillId="6" borderId="6" xfId="6" applyNumberFormat="1" applyFont="1" applyFill="1" applyBorder="1" applyAlignment="1">
      <alignment horizontal="center" vertical="center" wrapText="1"/>
    </xf>
    <xf numFmtId="2" fontId="14" fillId="6" borderId="6" xfId="6" applyNumberFormat="1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165" fontId="14" fillId="6" borderId="6" xfId="1" applyNumberFormat="1" applyFont="1" applyFill="1" applyBorder="1" applyAlignment="1">
      <alignment wrapText="1"/>
    </xf>
    <xf numFmtId="0" fontId="14" fillId="7" borderId="2" xfId="4" applyFont="1" applyFill="1" applyBorder="1" applyAlignment="1">
      <alignment horizontal="center" vertical="center" wrapText="1"/>
    </xf>
    <xf numFmtId="49" fontId="10" fillId="7" borderId="6" xfId="0" applyNumberFormat="1" applyFont="1" applyFill="1" applyBorder="1" applyAlignment="1">
      <alignment horizontal="center" vertical="center"/>
    </xf>
    <xf numFmtId="2" fontId="14" fillId="7" borderId="6" xfId="6" applyNumberFormat="1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165" fontId="14" fillId="7" borderId="6" xfId="1" applyNumberFormat="1" applyFont="1" applyFill="1" applyBorder="1" applyAlignment="1">
      <alignment wrapText="1"/>
    </xf>
    <xf numFmtId="0" fontId="11" fillId="4" borderId="2" xfId="0" applyNumberFormat="1" applyFont="1" applyFill="1" applyBorder="1" applyAlignment="1">
      <alignment horizontal="center"/>
    </xf>
    <xf numFmtId="49" fontId="11" fillId="4" borderId="6" xfId="0" applyNumberFormat="1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165" fontId="13" fillId="0" borderId="6" xfId="7" applyNumberFormat="1" applyFont="1" applyFill="1" applyBorder="1" applyAlignment="1">
      <alignment horizontal="center" vertical="center" wrapText="1"/>
    </xf>
  </cellXfs>
  <cellStyles count="8">
    <cellStyle name="Comma" xfId="1" builtinId="3"/>
    <cellStyle name="Comma 2" xfId="7" xr:uid="{E0931A4C-A142-41F5-86AF-2487061C3CBB}"/>
    <cellStyle name="Normal" xfId="0" builtinId="0"/>
    <cellStyle name="Normal 2" xfId="2" xr:uid="{9FC60352-F596-4702-8F48-C41C60C4D597}"/>
    <cellStyle name="Normal_Formati_permbledhese_Investimet 2007" xfId="4" xr:uid="{58AF8419-281A-4C0B-927F-5F409414FE69}"/>
    <cellStyle name="Normal_Formati_permbledhese_Investimet 2007 2" xfId="5" xr:uid="{D39996DB-D89C-4448-862C-FEE1595EAF38}"/>
    <cellStyle name="Normal_Sheet3" xfId="3" xr:uid="{93894668-320F-4627-A7CA-0221BCF65A43}"/>
    <cellStyle name="Normal_Tabela_Investimeve" xfId="6" xr:uid="{CF11E1AB-14C8-4D53-BD2C-D9FC56821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4"/>
  <sheetViews>
    <sheetView topLeftCell="A166" workbookViewId="0">
      <selection activeCell="G179" sqref="G179"/>
    </sheetView>
  </sheetViews>
  <sheetFormatPr defaultRowHeight="26.25" customHeight="1" outlineLevelCol="1" x14ac:dyDescent="0.25"/>
  <cols>
    <col min="1" max="1" width="9.7109375" customWidth="1" outlineLevel="1"/>
    <col min="2" max="2" width="10" customWidth="1" outlineLevel="1"/>
    <col min="3" max="3" width="13.7109375" style="13" customWidth="1" outlineLevel="1"/>
    <col min="4" max="4" width="29.7109375" style="9" customWidth="1"/>
    <col min="5" max="5" width="10.28515625" customWidth="1" outlineLevel="1"/>
    <col min="6" max="6" width="10.7109375" customWidth="1" outlineLevel="1"/>
    <col min="7" max="7" width="12.28515625" customWidth="1"/>
    <col min="8" max="8" width="13.28515625" customWidth="1" outlineLevel="1"/>
    <col min="9" max="9" width="11.7109375" style="7" customWidth="1" outlineLevel="1"/>
    <col min="10" max="11" width="10" customWidth="1" outlineLevel="1"/>
    <col min="12" max="13" width="8.28515625" customWidth="1" outlineLevel="1"/>
    <col min="14" max="14" width="17.42578125" customWidth="1"/>
    <col min="15" max="15" width="41.7109375" customWidth="1"/>
    <col min="16" max="16" width="10" bestFit="1" customWidth="1"/>
    <col min="17" max="17" width="11.140625" bestFit="1" customWidth="1"/>
  </cols>
  <sheetData>
    <row r="1" spans="1:15" ht="16.5" customHeight="1" thickBot="1" x14ac:dyDescent="0.3">
      <c r="A1" s="47" t="s">
        <v>0</v>
      </c>
      <c r="B1" s="48"/>
      <c r="C1" s="49"/>
      <c r="D1" s="53" t="s">
        <v>222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36" customHeight="1" thickBot="1" x14ac:dyDescent="0.3">
      <c r="A2" s="1" t="s">
        <v>1</v>
      </c>
      <c r="B2" s="1" t="s">
        <v>2</v>
      </c>
      <c r="C2" s="34" t="s">
        <v>3</v>
      </c>
      <c r="D2" s="35" t="s">
        <v>190</v>
      </c>
      <c r="E2" s="36" t="s">
        <v>4</v>
      </c>
      <c r="F2" s="37" t="s">
        <v>5</v>
      </c>
      <c r="G2" s="37" t="s">
        <v>6</v>
      </c>
      <c r="H2" s="37" t="s">
        <v>7</v>
      </c>
      <c r="I2" s="38" t="s">
        <v>8</v>
      </c>
      <c r="J2" s="37" t="s">
        <v>9</v>
      </c>
      <c r="K2" s="37" t="s">
        <v>10</v>
      </c>
      <c r="L2" s="37" t="s">
        <v>11</v>
      </c>
      <c r="M2" s="37" t="s">
        <v>12</v>
      </c>
      <c r="N2" s="39" t="s">
        <v>191</v>
      </c>
      <c r="O2" s="35" t="s">
        <v>189</v>
      </c>
    </row>
    <row r="3" spans="1:15" ht="32.25" customHeight="1" x14ac:dyDescent="0.25">
      <c r="A3" s="6" t="s">
        <v>13</v>
      </c>
      <c r="B3" s="2" t="s">
        <v>14</v>
      </c>
      <c r="C3" s="4">
        <v>1005001</v>
      </c>
      <c r="D3" s="22" t="s">
        <v>15</v>
      </c>
      <c r="E3" s="23" t="s">
        <v>16</v>
      </c>
      <c r="F3" s="23" t="s">
        <v>17</v>
      </c>
      <c r="G3" s="23" t="s">
        <v>18</v>
      </c>
      <c r="H3" s="23" t="s">
        <v>19</v>
      </c>
      <c r="I3" s="24">
        <v>3535</v>
      </c>
      <c r="J3" s="23" t="s">
        <v>20</v>
      </c>
      <c r="K3" s="23" t="s">
        <v>21</v>
      </c>
      <c r="L3" s="23" t="s">
        <v>22</v>
      </c>
      <c r="M3" s="23" t="s">
        <v>22</v>
      </c>
      <c r="N3" s="25">
        <v>260100000</v>
      </c>
      <c r="O3" s="26" t="s">
        <v>192</v>
      </c>
    </row>
    <row r="4" spans="1:15" ht="32.25" customHeight="1" x14ac:dyDescent="0.25">
      <c r="A4" s="6" t="s">
        <v>13</v>
      </c>
      <c r="B4" s="2" t="s">
        <v>14</v>
      </c>
      <c r="C4" s="4">
        <v>1005001</v>
      </c>
      <c r="D4" s="3" t="s">
        <v>15</v>
      </c>
      <c r="E4" s="5" t="s">
        <v>16</v>
      </c>
      <c r="F4" s="5" t="s">
        <v>17</v>
      </c>
      <c r="G4" s="5" t="s">
        <v>23</v>
      </c>
      <c r="H4" s="5" t="s">
        <v>19</v>
      </c>
      <c r="I4" s="17">
        <v>3535</v>
      </c>
      <c r="J4" s="5" t="s">
        <v>20</v>
      </c>
      <c r="K4" s="5" t="s">
        <v>21</v>
      </c>
      <c r="L4" s="5" t="s">
        <v>22</v>
      </c>
      <c r="M4" s="5" t="s">
        <v>22</v>
      </c>
      <c r="N4" s="18">
        <v>51900000</v>
      </c>
      <c r="O4" s="27" t="s">
        <v>194</v>
      </c>
    </row>
    <row r="5" spans="1:15" ht="34.5" customHeight="1" x14ac:dyDescent="0.25">
      <c r="A5" s="6" t="s">
        <v>13</v>
      </c>
      <c r="B5" s="2" t="s">
        <v>14</v>
      </c>
      <c r="C5" s="4">
        <v>1005001</v>
      </c>
      <c r="D5" s="28" t="s">
        <v>15</v>
      </c>
      <c r="E5" s="5" t="s">
        <v>16</v>
      </c>
      <c r="F5" s="5" t="s">
        <v>17</v>
      </c>
      <c r="G5" s="5" t="s">
        <v>24</v>
      </c>
      <c r="H5" s="5" t="s">
        <v>19</v>
      </c>
      <c r="I5" s="5">
        <v>3535</v>
      </c>
      <c r="J5" s="5" t="s">
        <v>20</v>
      </c>
      <c r="K5" s="5" t="s">
        <v>21</v>
      </c>
      <c r="L5" s="5" t="s">
        <v>22</v>
      </c>
      <c r="M5" s="5" t="s">
        <v>22</v>
      </c>
      <c r="N5" s="18">
        <v>720000</v>
      </c>
      <c r="O5" s="27" t="s">
        <v>193</v>
      </c>
    </row>
    <row r="6" spans="1:15" ht="34.5" customHeight="1" x14ac:dyDescent="0.25">
      <c r="A6" s="6" t="s">
        <v>13</v>
      </c>
      <c r="B6" s="2" t="s">
        <v>14</v>
      </c>
      <c r="C6" s="4">
        <v>1005001</v>
      </c>
      <c r="D6" s="8" t="s">
        <v>15</v>
      </c>
      <c r="E6" s="5" t="s">
        <v>16</v>
      </c>
      <c r="F6" s="5" t="s">
        <v>17</v>
      </c>
      <c r="G6" s="5" t="s">
        <v>26</v>
      </c>
      <c r="H6" s="5" t="s">
        <v>19</v>
      </c>
      <c r="I6" s="5" t="s">
        <v>25</v>
      </c>
      <c r="J6" s="5" t="s">
        <v>27</v>
      </c>
      <c r="K6" s="5" t="s">
        <v>21</v>
      </c>
      <c r="L6" s="5" t="s">
        <v>22</v>
      </c>
      <c r="M6" s="5" t="s">
        <v>22</v>
      </c>
      <c r="N6" s="18">
        <v>34980000</v>
      </c>
      <c r="O6" s="27" t="s">
        <v>28</v>
      </c>
    </row>
    <row r="7" spans="1:15" ht="34.5" customHeight="1" x14ac:dyDescent="0.25">
      <c r="A7" s="6" t="s">
        <v>13</v>
      </c>
      <c r="B7" s="2" t="s">
        <v>14</v>
      </c>
      <c r="C7" s="4">
        <v>1005001</v>
      </c>
      <c r="D7" s="8" t="s">
        <v>15</v>
      </c>
      <c r="E7" s="5" t="s">
        <v>16</v>
      </c>
      <c r="F7" s="5" t="s">
        <v>17</v>
      </c>
      <c r="G7" s="5" t="s">
        <v>26</v>
      </c>
      <c r="H7" s="5" t="s">
        <v>19</v>
      </c>
      <c r="I7" s="5" t="s">
        <v>25</v>
      </c>
      <c r="J7" s="5" t="s">
        <v>29</v>
      </c>
      <c r="K7" s="5" t="s">
        <v>21</v>
      </c>
      <c r="L7" s="5" t="s">
        <v>22</v>
      </c>
      <c r="M7" s="5" t="s">
        <v>22</v>
      </c>
      <c r="N7" s="18">
        <v>7000000</v>
      </c>
      <c r="O7" s="27" t="s">
        <v>30</v>
      </c>
    </row>
    <row r="8" spans="1:15" ht="34.5" customHeight="1" x14ac:dyDescent="0.25">
      <c r="A8" s="6" t="s">
        <v>13</v>
      </c>
      <c r="B8" s="2" t="s">
        <v>14</v>
      </c>
      <c r="C8" s="4">
        <v>1005001</v>
      </c>
      <c r="D8" s="8" t="s">
        <v>15</v>
      </c>
      <c r="E8" s="5" t="s">
        <v>16</v>
      </c>
      <c r="F8" s="5" t="s">
        <v>17</v>
      </c>
      <c r="G8" s="5" t="s">
        <v>31</v>
      </c>
      <c r="H8" s="5" t="s">
        <v>19</v>
      </c>
      <c r="I8" s="5">
        <v>3535</v>
      </c>
      <c r="J8" s="5" t="s">
        <v>32</v>
      </c>
      <c r="K8" s="5" t="s">
        <v>21</v>
      </c>
      <c r="L8" s="5" t="s">
        <v>22</v>
      </c>
      <c r="M8" s="5" t="s">
        <v>22</v>
      </c>
      <c r="N8" s="18">
        <v>29400000</v>
      </c>
      <c r="O8" s="27" t="s">
        <v>33</v>
      </c>
    </row>
    <row r="9" spans="1:15" ht="34.5" customHeight="1" x14ac:dyDescent="0.25">
      <c r="A9" s="6" t="s">
        <v>13</v>
      </c>
      <c r="B9" s="2" t="s">
        <v>14</v>
      </c>
      <c r="C9" s="4">
        <v>1005001</v>
      </c>
      <c r="D9" s="8" t="s">
        <v>15</v>
      </c>
      <c r="E9" s="5" t="s">
        <v>16</v>
      </c>
      <c r="F9" s="5" t="s">
        <v>17</v>
      </c>
      <c r="G9" s="5" t="s">
        <v>26</v>
      </c>
      <c r="H9" s="5" t="s">
        <v>19</v>
      </c>
      <c r="I9" s="5" t="s">
        <v>25</v>
      </c>
      <c r="J9" s="5" t="s">
        <v>34</v>
      </c>
      <c r="K9" s="5" t="s">
        <v>21</v>
      </c>
      <c r="L9" s="5" t="s">
        <v>22</v>
      </c>
      <c r="M9" s="5" t="s">
        <v>22</v>
      </c>
      <c r="N9" s="18">
        <v>1900000</v>
      </c>
      <c r="O9" s="27" t="s">
        <v>35</v>
      </c>
    </row>
    <row r="10" spans="1:15" ht="34.5" customHeight="1" x14ac:dyDescent="0.25">
      <c r="A10" s="6" t="s">
        <v>13</v>
      </c>
      <c r="B10" s="2" t="s">
        <v>14</v>
      </c>
      <c r="C10" s="10">
        <v>1005135</v>
      </c>
      <c r="D10" s="3" t="s">
        <v>39</v>
      </c>
      <c r="E10" s="5" t="s">
        <v>16</v>
      </c>
      <c r="F10" s="5" t="s">
        <v>36</v>
      </c>
      <c r="G10" s="5" t="s">
        <v>26</v>
      </c>
      <c r="H10" s="5" t="s">
        <v>19</v>
      </c>
      <c r="I10" s="17">
        <v>3535</v>
      </c>
      <c r="J10" s="5" t="s">
        <v>40</v>
      </c>
      <c r="K10" s="5" t="s">
        <v>21</v>
      </c>
      <c r="L10" s="5" t="s">
        <v>22</v>
      </c>
      <c r="M10" s="5" t="s">
        <v>22</v>
      </c>
      <c r="N10" s="18">
        <v>12400000</v>
      </c>
      <c r="O10" s="29" t="s">
        <v>41</v>
      </c>
    </row>
    <row r="11" spans="1:15" ht="32.25" customHeight="1" x14ac:dyDescent="0.25">
      <c r="A11" s="6" t="s">
        <v>13</v>
      </c>
      <c r="B11" s="2" t="s">
        <v>14</v>
      </c>
      <c r="C11" s="46">
        <v>1005135</v>
      </c>
      <c r="D11" s="3" t="s">
        <v>39</v>
      </c>
      <c r="E11" s="5" t="s">
        <v>16</v>
      </c>
      <c r="F11" s="5" t="s">
        <v>36</v>
      </c>
      <c r="G11" s="5" t="s">
        <v>18</v>
      </c>
      <c r="H11" s="5" t="s">
        <v>19</v>
      </c>
      <c r="I11" s="17">
        <v>3535</v>
      </c>
      <c r="J11" s="5" t="s">
        <v>40</v>
      </c>
      <c r="K11" s="5" t="s">
        <v>21</v>
      </c>
      <c r="L11" s="5" t="s">
        <v>22</v>
      </c>
      <c r="M11" s="5" t="s">
        <v>22</v>
      </c>
      <c r="N11" s="19">
        <v>38000000</v>
      </c>
      <c r="O11" s="29" t="s">
        <v>195</v>
      </c>
    </row>
    <row r="12" spans="1:15" ht="32.25" customHeight="1" x14ac:dyDescent="0.25">
      <c r="A12" s="6" t="s">
        <v>13</v>
      </c>
      <c r="B12" s="2" t="s">
        <v>14</v>
      </c>
      <c r="C12" s="10">
        <v>1005135</v>
      </c>
      <c r="D12" s="3" t="s">
        <v>39</v>
      </c>
      <c r="E12" s="5" t="s">
        <v>16</v>
      </c>
      <c r="F12" s="5" t="s">
        <v>36</v>
      </c>
      <c r="G12" s="5" t="s">
        <v>23</v>
      </c>
      <c r="H12" s="5" t="s">
        <v>19</v>
      </c>
      <c r="I12" s="17">
        <v>3535</v>
      </c>
      <c r="J12" s="5" t="s">
        <v>40</v>
      </c>
      <c r="K12" s="5" t="s">
        <v>21</v>
      </c>
      <c r="L12" s="5" t="s">
        <v>22</v>
      </c>
      <c r="M12" s="5" t="s">
        <v>22</v>
      </c>
      <c r="N12" s="19">
        <v>6700000</v>
      </c>
      <c r="O12" s="29" t="s">
        <v>196</v>
      </c>
    </row>
    <row r="13" spans="1:15" ht="32.25" customHeight="1" x14ac:dyDescent="0.25">
      <c r="A13" s="6" t="s">
        <v>13</v>
      </c>
      <c r="B13" s="2" t="s">
        <v>14</v>
      </c>
      <c r="C13" s="10">
        <v>1005135</v>
      </c>
      <c r="D13" s="3" t="s">
        <v>39</v>
      </c>
      <c r="E13" s="5" t="s">
        <v>16</v>
      </c>
      <c r="F13" s="5" t="s">
        <v>36</v>
      </c>
      <c r="G13" s="5">
        <v>6020000</v>
      </c>
      <c r="H13" s="5" t="s">
        <v>19</v>
      </c>
      <c r="I13" s="17">
        <v>3535</v>
      </c>
      <c r="J13" s="5" t="s">
        <v>37</v>
      </c>
      <c r="K13" s="5" t="s">
        <v>21</v>
      </c>
      <c r="L13" s="5" t="s">
        <v>22</v>
      </c>
      <c r="M13" s="5" t="s">
        <v>22</v>
      </c>
      <c r="N13" s="19">
        <v>6500000</v>
      </c>
      <c r="O13" s="27" t="s">
        <v>38</v>
      </c>
    </row>
    <row r="14" spans="1:15" ht="32.25" customHeight="1" x14ac:dyDescent="0.25">
      <c r="A14" s="6" t="s">
        <v>13</v>
      </c>
      <c r="B14" s="2" t="s">
        <v>14</v>
      </c>
      <c r="C14" s="10">
        <v>1005136</v>
      </c>
      <c r="D14" s="3" t="s">
        <v>42</v>
      </c>
      <c r="E14" s="5" t="s">
        <v>16</v>
      </c>
      <c r="F14" s="5" t="s">
        <v>36</v>
      </c>
      <c r="G14" s="5" t="s">
        <v>18</v>
      </c>
      <c r="H14" s="5" t="s">
        <v>19</v>
      </c>
      <c r="I14" s="17" t="s">
        <v>43</v>
      </c>
      <c r="J14" s="5" t="s">
        <v>40</v>
      </c>
      <c r="K14" s="5" t="s">
        <v>21</v>
      </c>
      <c r="L14" s="5" t="s">
        <v>22</v>
      </c>
      <c r="M14" s="5" t="s">
        <v>22</v>
      </c>
      <c r="N14" s="19">
        <v>42000000</v>
      </c>
      <c r="O14" s="29" t="s">
        <v>195</v>
      </c>
    </row>
    <row r="15" spans="1:15" ht="32.25" customHeight="1" x14ac:dyDescent="0.25">
      <c r="A15" s="6" t="s">
        <v>13</v>
      </c>
      <c r="B15" s="2" t="s">
        <v>14</v>
      </c>
      <c r="C15" s="10">
        <v>1005136</v>
      </c>
      <c r="D15" s="3" t="s">
        <v>42</v>
      </c>
      <c r="E15" s="5" t="s">
        <v>16</v>
      </c>
      <c r="F15" s="5" t="s">
        <v>36</v>
      </c>
      <c r="G15" s="5" t="s">
        <v>23</v>
      </c>
      <c r="H15" s="5" t="s">
        <v>19</v>
      </c>
      <c r="I15" s="17" t="s">
        <v>43</v>
      </c>
      <c r="J15" s="5" t="s">
        <v>40</v>
      </c>
      <c r="K15" s="5" t="s">
        <v>21</v>
      </c>
      <c r="L15" s="5" t="s">
        <v>22</v>
      </c>
      <c r="M15" s="5" t="s">
        <v>22</v>
      </c>
      <c r="N15" s="19">
        <v>7400000</v>
      </c>
      <c r="O15" s="29" t="s">
        <v>196</v>
      </c>
    </row>
    <row r="16" spans="1:15" ht="32.25" customHeight="1" x14ac:dyDescent="0.25">
      <c r="A16" s="6" t="s">
        <v>13</v>
      </c>
      <c r="B16" s="2" t="s">
        <v>14</v>
      </c>
      <c r="C16" s="10">
        <v>1005136</v>
      </c>
      <c r="D16" s="3" t="s">
        <v>42</v>
      </c>
      <c r="E16" s="5" t="s">
        <v>16</v>
      </c>
      <c r="F16" s="5" t="s">
        <v>36</v>
      </c>
      <c r="G16" s="5">
        <v>6020000</v>
      </c>
      <c r="H16" s="5" t="s">
        <v>19</v>
      </c>
      <c r="I16" s="17" t="s">
        <v>43</v>
      </c>
      <c r="J16" s="5" t="s">
        <v>37</v>
      </c>
      <c r="K16" s="5" t="s">
        <v>21</v>
      </c>
      <c r="L16" s="5" t="s">
        <v>22</v>
      </c>
      <c r="M16" s="5" t="s">
        <v>22</v>
      </c>
      <c r="N16" s="19">
        <v>7500000</v>
      </c>
      <c r="O16" s="27" t="s">
        <v>38</v>
      </c>
    </row>
    <row r="17" spans="1:15" ht="32.25" customHeight="1" x14ac:dyDescent="0.25">
      <c r="A17" s="6" t="s">
        <v>13</v>
      </c>
      <c r="B17" s="2" t="s">
        <v>14</v>
      </c>
      <c r="C17" s="10">
        <v>1005137</v>
      </c>
      <c r="D17" s="3" t="s">
        <v>44</v>
      </c>
      <c r="E17" s="5" t="s">
        <v>16</v>
      </c>
      <c r="F17" s="5" t="s">
        <v>36</v>
      </c>
      <c r="G17" s="5" t="s">
        <v>18</v>
      </c>
      <c r="H17" s="5" t="s">
        <v>19</v>
      </c>
      <c r="I17" s="17" t="s">
        <v>45</v>
      </c>
      <c r="J17" s="5" t="s">
        <v>40</v>
      </c>
      <c r="K17" s="5" t="s">
        <v>21</v>
      </c>
      <c r="L17" s="5" t="s">
        <v>22</v>
      </c>
      <c r="M17" s="5" t="s">
        <v>22</v>
      </c>
      <c r="N17" s="19">
        <v>30069000</v>
      </c>
      <c r="O17" s="29" t="s">
        <v>195</v>
      </c>
    </row>
    <row r="18" spans="1:15" ht="32.25" customHeight="1" x14ac:dyDescent="0.25">
      <c r="A18" s="6" t="s">
        <v>13</v>
      </c>
      <c r="B18" s="2" t="s">
        <v>14</v>
      </c>
      <c r="C18" s="10">
        <v>1005137</v>
      </c>
      <c r="D18" s="3" t="s">
        <v>44</v>
      </c>
      <c r="E18" s="5" t="s">
        <v>16</v>
      </c>
      <c r="F18" s="5" t="s">
        <v>36</v>
      </c>
      <c r="G18" s="5" t="s">
        <v>23</v>
      </c>
      <c r="H18" s="5" t="s">
        <v>19</v>
      </c>
      <c r="I18" s="17" t="s">
        <v>45</v>
      </c>
      <c r="J18" s="5" t="s">
        <v>40</v>
      </c>
      <c r="K18" s="5" t="s">
        <v>21</v>
      </c>
      <c r="L18" s="5" t="s">
        <v>22</v>
      </c>
      <c r="M18" s="5" t="s">
        <v>22</v>
      </c>
      <c r="N18" s="19">
        <v>5356000</v>
      </c>
      <c r="O18" s="29" t="s">
        <v>196</v>
      </c>
    </row>
    <row r="19" spans="1:15" ht="32.25" customHeight="1" x14ac:dyDescent="0.25">
      <c r="A19" s="6" t="s">
        <v>13</v>
      </c>
      <c r="B19" s="2" t="s">
        <v>14</v>
      </c>
      <c r="C19" s="10">
        <v>1005137</v>
      </c>
      <c r="D19" s="3" t="s">
        <v>44</v>
      </c>
      <c r="E19" s="5" t="s">
        <v>16</v>
      </c>
      <c r="F19" s="5" t="s">
        <v>36</v>
      </c>
      <c r="G19" s="5">
        <v>6020000</v>
      </c>
      <c r="H19" s="5" t="s">
        <v>19</v>
      </c>
      <c r="I19" s="17" t="s">
        <v>45</v>
      </c>
      <c r="J19" s="5" t="s">
        <v>37</v>
      </c>
      <c r="K19" s="5" t="s">
        <v>21</v>
      </c>
      <c r="L19" s="5" t="s">
        <v>22</v>
      </c>
      <c r="M19" s="5" t="s">
        <v>22</v>
      </c>
      <c r="N19" s="19">
        <v>6000000</v>
      </c>
      <c r="O19" s="27" t="s">
        <v>38</v>
      </c>
    </row>
    <row r="20" spans="1:15" ht="32.25" customHeight="1" x14ac:dyDescent="0.25">
      <c r="A20" s="6" t="s">
        <v>13</v>
      </c>
      <c r="B20" s="2" t="s">
        <v>14</v>
      </c>
      <c r="C20" s="10">
        <v>1005138</v>
      </c>
      <c r="D20" s="3" t="s">
        <v>46</v>
      </c>
      <c r="E20" s="5" t="s">
        <v>16</v>
      </c>
      <c r="F20" s="5" t="s">
        <v>36</v>
      </c>
      <c r="G20" s="5" t="s">
        <v>18</v>
      </c>
      <c r="H20" s="5" t="s">
        <v>19</v>
      </c>
      <c r="I20" s="17" t="s">
        <v>47</v>
      </c>
      <c r="J20" s="5" t="s">
        <v>40</v>
      </c>
      <c r="K20" s="5" t="s">
        <v>21</v>
      </c>
      <c r="L20" s="5" t="s">
        <v>22</v>
      </c>
      <c r="M20" s="5" t="s">
        <v>22</v>
      </c>
      <c r="N20" s="19">
        <v>39000000</v>
      </c>
      <c r="O20" s="29" t="s">
        <v>195</v>
      </c>
    </row>
    <row r="21" spans="1:15" ht="32.25" customHeight="1" x14ac:dyDescent="0.25">
      <c r="A21" s="6" t="s">
        <v>13</v>
      </c>
      <c r="B21" s="2" t="s">
        <v>14</v>
      </c>
      <c r="C21" s="10">
        <v>1005138</v>
      </c>
      <c r="D21" s="3" t="s">
        <v>46</v>
      </c>
      <c r="E21" s="5" t="s">
        <v>16</v>
      </c>
      <c r="F21" s="5" t="s">
        <v>36</v>
      </c>
      <c r="G21" s="5" t="s">
        <v>23</v>
      </c>
      <c r="H21" s="5" t="s">
        <v>19</v>
      </c>
      <c r="I21" s="17" t="s">
        <v>47</v>
      </c>
      <c r="J21" s="5" t="s">
        <v>40</v>
      </c>
      <c r="K21" s="5" t="s">
        <v>21</v>
      </c>
      <c r="L21" s="5" t="s">
        <v>22</v>
      </c>
      <c r="M21" s="5" t="s">
        <v>22</v>
      </c>
      <c r="N21" s="19">
        <v>6875000</v>
      </c>
      <c r="O21" s="29" t="s">
        <v>196</v>
      </c>
    </row>
    <row r="22" spans="1:15" ht="32.25" customHeight="1" x14ac:dyDescent="0.25">
      <c r="A22" s="6" t="s">
        <v>13</v>
      </c>
      <c r="B22" s="2" t="s">
        <v>14</v>
      </c>
      <c r="C22" s="10">
        <v>1005138</v>
      </c>
      <c r="D22" s="3" t="s">
        <v>46</v>
      </c>
      <c r="E22" s="5" t="s">
        <v>16</v>
      </c>
      <c r="F22" s="5" t="s">
        <v>36</v>
      </c>
      <c r="G22" s="5">
        <v>6020000</v>
      </c>
      <c r="H22" s="5" t="s">
        <v>19</v>
      </c>
      <c r="I22" s="17" t="s">
        <v>47</v>
      </c>
      <c r="J22" s="5" t="s">
        <v>37</v>
      </c>
      <c r="K22" s="5" t="s">
        <v>21</v>
      </c>
      <c r="L22" s="5" t="s">
        <v>22</v>
      </c>
      <c r="M22" s="5" t="s">
        <v>22</v>
      </c>
      <c r="N22" s="19">
        <v>8000000</v>
      </c>
      <c r="O22" s="27" t="s">
        <v>38</v>
      </c>
    </row>
    <row r="23" spans="1:15" ht="32.25" customHeight="1" x14ac:dyDescent="0.25">
      <c r="A23" s="6" t="s">
        <v>13</v>
      </c>
      <c r="B23" s="2" t="s">
        <v>14</v>
      </c>
      <c r="C23" s="10">
        <v>1005136</v>
      </c>
      <c r="D23" s="3" t="s">
        <v>42</v>
      </c>
      <c r="E23" s="5" t="s">
        <v>16</v>
      </c>
      <c r="F23" s="5" t="s">
        <v>36</v>
      </c>
      <c r="G23" s="5" t="s">
        <v>26</v>
      </c>
      <c r="H23" s="5" t="s">
        <v>19</v>
      </c>
      <c r="I23" s="17" t="s">
        <v>43</v>
      </c>
      <c r="J23" s="5" t="s">
        <v>40</v>
      </c>
      <c r="K23" s="5" t="s">
        <v>21</v>
      </c>
      <c r="L23" s="5" t="s">
        <v>22</v>
      </c>
      <c r="M23" s="5" t="s">
        <v>22</v>
      </c>
      <c r="N23" s="18">
        <v>13400000</v>
      </c>
      <c r="O23" s="27" t="s">
        <v>41</v>
      </c>
    </row>
    <row r="24" spans="1:15" ht="32.25" customHeight="1" x14ac:dyDescent="0.25">
      <c r="A24" s="6" t="s">
        <v>13</v>
      </c>
      <c r="B24" s="2" t="s">
        <v>14</v>
      </c>
      <c r="C24" s="10">
        <v>1005137</v>
      </c>
      <c r="D24" s="3" t="s">
        <v>44</v>
      </c>
      <c r="E24" s="5" t="s">
        <v>16</v>
      </c>
      <c r="F24" s="5" t="s">
        <v>36</v>
      </c>
      <c r="G24" s="5" t="s">
        <v>26</v>
      </c>
      <c r="H24" s="5" t="s">
        <v>19</v>
      </c>
      <c r="I24" s="17" t="s">
        <v>45</v>
      </c>
      <c r="J24" s="5" t="s">
        <v>40</v>
      </c>
      <c r="K24" s="5" t="s">
        <v>21</v>
      </c>
      <c r="L24" s="5" t="s">
        <v>22</v>
      </c>
      <c r="M24" s="5" t="s">
        <v>22</v>
      </c>
      <c r="N24" s="18">
        <v>9000000</v>
      </c>
      <c r="O24" s="27" t="s">
        <v>41</v>
      </c>
    </row>
    <row r="25" spans="1:15" ht="32.25" customHeight="1" x14ac:dyDescent="0.25">
      <c r="A25" s="6" t="s">
        <v>13</v>
      </c>
      <c r="B25" s="2" t="s">
        <v>14</v>
      </c>
      <c r="C25" s="10">
        <v>1005138</v>
      </c>
      <c r="D25" s="3" t="s">
        <v>46</v>
      </c>
      <c r="E25" s="5" t="s">
        <v>16</v>
      </c>
      <c r="F25" s="5" t="s">
        <v>36</v>
      </c>
      <c r="G25" s="5" t="s">
        <v>26</v>
      </c>
      <c r="H25" s="5" t="s">
        <v>19</v>
      </c>
      <c r="I25" s="17" t="s">
        <v>47</v>
      </c>
      <c r="J25" s="5" t="s">
        <v>40</v>
      </c>
      <c r="K25" s="5" t="s">
        <v>21</v>
      </c>
      <c r="L25" s="5" t="s">
        <v>22</v>
      </c>
      <c r="M25" s="5" t="s">
        <v>22</v>
      </c>
      <c r="N25" s="18">
        <v>15200000</v>
      </c>
      <c r="O25" s="27" t="s">
        <v>41</v>
      </c>
    </row>
    <row r="26" spans="1:15" ht="21" customHeight="1" x14ac:dyDescent="0.25">
      <c r="A26" s="6" t="s">
        <v>13</v>
      </c>
      <c r="B26" s="2" t="s">
        <v>14</v>
      </c>
      <c r="C26" s="10">
        <v>1005001</v>
      </c>
      <c r="D26" s="28" t="s">
        <v>15</v>
      </c>
      <c r="E26" s="5" t="s">
        <v>16</v>
      </c>
      <c r="F26" s="5" t="s">
        <v>36</v>
      </c>
      <c r="G26" s="5" t="s">
        <v>26</v>
      </c>
      <c r="H26" s="5" t="s">
        <v>19</v>
      </c>
      <c r="I26" s="17" t="s">
        <v>52</v>
      </c>
      <c r="J26" s="5" t="s">
        <v>48</v>
      </c>
      <c r="K26" s="5" t="s">
        <v>21</v>
      </c>
      <c r="L26" s="5" t="s">
        <v>22</v>
      </c>
      <c r="M26" s="5" t="s">
        <v>22</v>
      </c>
      <c r="N26" s="18">
        <v>30000000</v>
      </c>
      <c r="O26" s="27" t="s">
        <v>49</v>
      </c>
    </row>
    <row r="27" spans="1:15" ht="48" customHeight="1" x14ac:dyDescent="0.25">
      <c r="A27" s="6" t="s">
        <v>13</v>
      </c>
      <c r="B27" s="2" t="s">
        <v>14</v>
      </c>
      <c r="C27" s="10" t="s">
        <v>50</v>
      </c>
      <c r="D27" s="3" t="s">
        <v>51</v>
      </c>
      <c r="E27" s="5" t="s">
        <v>16</v>
      </c>
      <c r="F27" s="5" t="s">
        <v>36</v>
      </c>
      <c r="G27" s="5" t="s">
        <v>18</v>
      </c>
      <c r="H27" s="5" t="s">
        <v>19</v>
      </c>
      <c r="I27" s="17" t="s">
        <v>52</v>
      </c>
      <c r="J27" s="5" t="s">
        <v>53</v>
      </c>
      <c r="K27" s="5" t="s">
        <v>21</v>
      </c>
      <c r="L27" s="5" t="s">
        <v>22</v>
      </c>
      <c r="M27" s="5" t="s">
        <v>22</v>
      </c>
      <c r="N27" s="20">
        <v>75000000</v>
      </c>
      <c r="O27" s="29" t="s">
        <v>197</v>
      </c>
    </row>
    <row r="28" spans="1:15" ht="46.5" customHeight="1" x14ac:dyDescent="0.25">
      <c r="A28" s="6" t="s">
        <v>13</v>
      </c>
      <c r="B28" s="2" t="s">
        <v>14</v>
      </c>
      <c r="C28" s="10" t="s">
        <v>50</v>
      </c>
      <c r="D28" s="3" t="s">
        <v>55</v>
      </c>
      <c r="E28" s="5" t="s">
        <v>16</v>
      </c>
      <c r="F28" s="5" t="s">
        <v>36</v>
      </c>
      <c r="G28" s="5" t="s">
        <v>23</v>
      </c>
      <c r="H28" s="5" t="s">
        <v>19</v>
      </c>
      <c r="I28" s="17" t="s">
        <v>52</v>
      </c>
      <c r="J28" s="5" t="s">
        <v>53</v>
      </c>
      <c r="K28" s="5" t="s">
        <v>21</v>
      </c>
      <c r="L28" s="5" t="s">
        <v>22</v>
      </c>
      <c r="M28" s="5" t="s">
        <v>22</v>
      </c>
      <c r="N28" s="18">
        <v>11700000</v>
      </c>
      <c r="O28" s="27" t="s">
        <v>198</v>
      </c>
    </row>
    <row r="29" spans="1:15" ht="38.25" customHeight="1" x14ac:dyDescent="0.25">
      <c r="A29" s="6" t="s">
        <v>13</v>
      </c>
      <c r="B29" s="2" t="s">
        <v>14</v>
      </c>
      <c r="C29" s="10">
        <v>1005111</v>
      </c>
      <c r="D29" s="28" t="s">
        <v>176</v>
      </c>
      <c r="E29" s="5" t="s">
        <v>16</v>
      </c>
      <c r="F29" s="5" t="s">
        <v>36</v>
      </c>
      <c r="G29" s="5" t="s">
        <v>26</v>
      </c>
      <c r="H29" s="5" t="s">
        <v>19</v>
      </c>
      <c r="I29" s="17" t="s">
        <v>52</v>
      </c>
      <c r="J29" s="5" t="s">
        <v>53</v>
      </c>
      <c r="K29" s="5" t="s">
        <v>21</v>
      </c>
      <c r="L29" s="5" t="s">
        <v>22</v>
      </c>
      <c r="M29" s="5" t="s">
        <v>22</v>
      </c>
      <c r="N29" s="20">
        <v>130000000</v>
      </c>
      <c r="O29" s="27" t="s">
        <v>54</v>
      </c>
    </row>
    <row r="30" spans="1:15" ht="37.5" customHeight="1" x14ac:dyDescent="0.25">
      <c r="A30" s="6" t="s">
        <v>13</v>
      </c>
      <c r="B30" s="2" t="s">
        <v>14</v>
      </c>
      <c r="C30" s="10">
        <v>1005001</v>
      </c>
      <c r="D30" s="28" t="s">
        <v>15</v>
      </c>
      <c r="E30" s="5" t="s">
        <v>16</v>
      </c>
      <c r="F30" s="5" t="s">
        <v>36</v>
      </c>
      <c r="G30" s="5" t="s">
        <v>26</v>
      </c>
      <c r="H30" s="5" t="s">
        <v>19</v>
      </c>
      <c r="I30" s="17" t="s">
        <v>52</v>
      </c>
      <c r="J30" s="5" t="s">
        <v>56</v>
      </c>
      <c r="K30" s="5" t="s">
        <v>21</v>
      </c>
      <c r="L30" s="5" t="s">
        <v>22</v>
      </c>
      <c r="M30" s="5" t="s">
        <v>22</v>
      </c>
      <c r="N30" s="20">
        <v>60540000</v>
      </c>
      <c r="O30" s="27" t="s">
        <v>57</v>
      </c>
    </row>
    <row r="31" spans="1:15" ht="37.5" customHeight="1" x14ac:dyDescent="0.25">
      <c r="A31" s="6"/>
      <c r="B31" s="2"/>
      <c r="C31" s="11" t="s">
        <v>146</v>
      </c>
      <c r="D31" s="28" t="s">
        <v>178</v>
      </c>
      <c r="E31" s="5" t="s">
        <v>16</v>
      </c>
      <c r="F31" s="5" t="s">
        <v>36</v>
      </c>
      <c r="G31" s="5" t="s">
        <v>26</v>
      </c>
      <c r="H31" s="5" t="s">
        <v>19</v>
      </c>
      <c r="I31" s="17" t="s">
        <v>149</v>
      </c>
      <c r="J31" s="5" t="s">
        <v>56</v>
      </c>
      <c r="K31" s="5" t="s">
        <v>21</v>
      </c>
      <c r="L31" s="5" t="s">
        <v>22</v>
      </c>
      <c r="M31" s="5" t="s">
        <v>22</v>
      </c>
      <c r="N31" s="18">
        <v>1000000</v>
      </c>
      <c r="O31" s="27" t="s">
        <v>179</v>
      </c>
    </row>
    <row r="32" spans="1:15" ht="18.75" customHeight="1" x14ac:dyDescent="0.25">
      <c r="A32" s="6" t="s">
        <v>13</v>
      </c>
      <c r="B32" s="2" t="s">
        <v>14</v>
      </c>
      <c r="C32" s="10">
        <v>1005001</v>
      </c>
      <c r="D32" s="28" t="s">
        <v>15</v>
      </c>
      <c r="E32" s="5" t="s">
        <v>16</v>
      </c>
      <c r="F32" s="5" t="s">
        <v>36</v>
      </c>
      <c r="G32" s="5" t="s">
        <v>26</v>
      </c>
      <c r="H32" s="5" t="s">
        <v>19</v>
      </c>
      <c r="I32" s="17" t="s">
        <v>52</v>
      </c>
      <c r="J32" s="5" t="s">
        <v>58</v>
      </c>
      <c r="K32" s="5" t="s">
        <v>21</v>
      </c>
      <c r="L32" s="5" t="s">
        <v>22</v>
      </c>
      <c r="M32" s="5" t="s">
        <v>22</v>
      </c>
      <c r="N32" s="18">
        <v>140460000</v>
      </c>
      <c r="O32" s="27" t="s">
        <v>180</v>
      </c>
    </row>
    <row r="33" spans="1:15" ht="32.25" customHeight="1" x14ac:dyDescent="0.25">
      <c r="A33" s="6" t="s">
        <v>13</v>
      </c>
      <c r="B33" s="2" t="s">
        <v>14</v>
      </c>
      <c r="C33" s="10" t="s">
        <v>59</v>
      </c>
      <c r="D33" s="3" t="s">
        <v>60</v>
      </c>
      <c r="E33" s="5" t="s">
        <v>16</v>
      </c>
      <c r="F33" s="5" t="s">
        <v>36</v>
      </c>
      <c r="G33" s="5" t="s">
        <v>18</v>
      </c>
      <c r="H33" s="5" t="s">
        <v>19</v>
      </c>
      <c r="I33" s="17" t="s">
        <v>52</v>
      </c>
      <c r="J33" s="5" t="s">
        <v>61</v>
      </c>
      <c r="K33" s="5" t="s">
        <v>21</v>
      </c>
      <c r="L33" s="5" t="s">
        <v>22</v>
      </c>
      <c r="M33" s="5" t="s">
        <v>22</v>
      </c>
      <c r="N33" s="21">
        <v>58000000</v>
      </c>
      <c r="O33" s="27" t="s">
        <v>199</v>
      </c>
    </row>
    <row r="34" spans="1:15" ht="32.25" customHeight="1" x14ac:dyDescent="0.25">
      <c r="A34" s="6" t="s">
        <v>13</v>
      </c>
      <c r="B34" s="2" t="s">
        <v>14</v>
      </c>
      <c r="C34" s="10" t="s">
        <v>59</v>
      </c>
      <c r="D34" s="3" t="s">
        <v>60</v>
      </c>
      <c r="E34" s="5" t="s">
        <v>16</v>
      </c>
      <c r="F34" s="5" t="s">
        <v>36</v>
      </c>
      <c r="G34" s="5" t="s">
        <v>23</v>
      </c>
      <c r="H34" s="5" t="s">
        <v>19</v>
      </c>
      <c r="I34" s="17" t="s">
        <v>52</v>
      </c>
      <c r="J34" s="5" t="s">
        <v>61</v>
      </c>
      <c r="K34" s="5" t="s">
        <v>21</v>
      </c>
      <c r="L34" s="5" t="s">
        <v>22</v>
      </c>
      <c r="M34" s="5" t="s">
        <v>22</v>
      </c>
      <c r="N34" s="21">
        <v>9450000</v>
      </c>
      <c r="O34" s="27" t="s">
        <v>200</v>
      </c>
    </row>
    <row r="35" spans="1:15" ht="32.25" customHeight="1" x14ac:dyDescent="0.25">
      <c r="A35" s="6" t="s">
        <v>13</v>
      </c>
      <c r="B35" s="2" t="s">
        <v>14</v>
      </c>
      <c r="C35" s="10" t="s">
        <v>63</v>
      </c>
      <c r="D35" s="3" t="s">
        <v>64</v>
      </c>
      <c r="E35" s="5" t="s">
        <v>16</v>
      </c>
      <c r="F35" s="5" t="s">
        <v>36</v>
      </c>
      <c r="G35" s="5" t="s">
        <v>18</v>
      </c>
      <c r="H35" s="5" t="s">
        <v>19</v>
      </c>
      <c r="I35" s="17" t="s">
        <v>65</v>
      </c>
      <c r="J35" s="5" t="s">
        <v>61</v>
      </c>
      <c r="K35" s="5" t="s">
        <v>21</v>
      </c>
      <c r="L35" s="5" t="s">
        <v>22</v>
      </c>
      <c r="M35" s="5" t="s">
        <v>22</v>
      </c>
      <c r="N35" s="21">
        <v>13500000</v>
      </c>
      <c r="O35" s="27" t="s">
        <v>199</v>
      </c>
    </row>
    <row r="36" spans="1:15" ht="32.25" customHeight="1" x14ac:dyDescent="0.25">
      <c r="A36" s="6" t="s">
        <v>13</v>
      </c>
      <c r="B36" s="2" t="s">
        <v>14</v>
      </c>
      <c r="C36" s="10" t="s">
        <v>63</v>
      </c>
      <c r="D36" s="3" t="s">
        <v>64</v>
      </c>
      <c r="E36" s="5" t="s">
        <v>16</v>
      </c>
      <c r="F36" s="5" t="s">
        <v>36</v>
      </c>
      <c r="G36" s="5" t="s">
        <v>23</v>
      </c>
      <c r="H36" s="5" t="s">
        <v>19</v>
      </c>
      <c r="I36" s="17" t="s">
        <v>65</v>
      </c>
      <c r="J36" s="5" t="s">
        <v>61</v>
      </c>
      <c r="K36" s="5" t="s">
        <v>21</v>
      </c>
      <c r="L36" s="5" t="s">
        <v>22</v>
      </c>
      <c r="M36" s="5" t="s">
        <v>22</v>
      </c>
      <c r="N36" s="21">
        <v>2350000</v>
      </c>
      <c r="O36" s="27" t="s">
        <v>200</v>
      </c>
    </row>
    <row r="37" spans="1:15" ht="32.25" customHeight="1" x14ac:dyDescent="0.25">
      <c r="A37" s="6" t="s">
        <v>13</v>
      </c>
      <c r="B37" s="2" t="s">
        <v>14</v>
      </c>
      <c r="C37" s="10" t="s">
        <v>66</v>
      </c>
      <c r="D37" s="3" t="s">
        <v>67</v>
      </c>
      <c r="E37" s="5" t="s">
        <v>16</v>
      </c>
      <c r="F37" s="5" t="s">
        <v>36</v>
      </c>
      <c r="G37" s="5" t="s">
        <v>18</v>
      </c>
      <c r="H37" s="5" t="s">
        <v>19</v>
      </c>
      <c r="I37" s="17" t="s">
        <v>68</v>
      </c>
      <c r="J37" s="5" t="s">
        <v>61</v>
      </c>
      <c r="K37" s="5" t="s">
        <v>21</v>
      </c>
      <c r="L37" s="5" t="s">
        <v>22</v>
      </c>
      <c r="M37" s="5" t="s">
        <v>22</v>
      </c>
      <c r="N37" s="21">
        <v>11000000</v>
      </c>
      <c r="O37" s="27" t="s">
        <v>199</v>
      </c>
    </row>
    <row r="38" spans="1:15" ht="32.25" customHeight="1" x14ac:dyDescent="0.25">
      <c r="A38" s="6" t="s">
        <v>13</v>
      </c>
      <c r="B38" s="2" t="s">
        <v>14</v>
      </c>
      <c r="C38" s="10" t="s">
        <v>66</v>
      </c>
      <c r="D38" s="3" t="s">
        <v>67</v>
      </c>
      <c r="E38" s="5" t="s">
        <v>16</v>
      </c>
      <c r="F38" s="5" t="s">
        <v>36</v>
      </c>
      <c r="G38" s="5" t="s">
        <v>23</v>
      </c>
      <c r="H38" s="5" t="s">
        <v>19</v>
      </c>
      <c r="I38" s="17" t="s">
        <v>68</v>
      </c>
      <c r="J38" s="5" t="s">
        <v>61</v>
      </c>
      <c r="K38" s="5" t="s">
        <v>21</v>
      </c>
      <c r="L38" s="5" t="s">
        <v>22</v>
      </c>
      <c r="M38" s="5" t="s">
        <v>22</v>
      </c>
      <c r="N38" s="21">
        <v>1950000</v>
      </c>
      <c r="O38" s="27" t="s">
        <v>200</v>
      </c>
    </row>
    <row r="39" spans="1:15" ht="32.25" customHeight="1" x14ac:dyDescent="0.25">
      <c r="A39" s="6" t="s">
        <v>13</v>
      </c>
      <c r="B39" s="2" t="s">
        <v>14</v>
      </c>
      <c r="C39" s="10" t="s">
        <v>69</v>
      </c>
      <c r="D39" s="3" t="s">
        <v>70</v>
      </c>
      <c r="E39" s="5" t="s">
        <v>16</v>
      </c>
      <c r="F39" s="5" t="s">
        <v>36</v>
      </c>
      <c r="G39" s="5" t="s">
        <v>18</v>
      </c>
      <c r="H39" s="5" t="s">
        <v>19</v>
      </c>
      <c r="I39" s="17" t="s">
        <v>71</v>
      </c>
      <c r="J39" s="5" t="s">
        <v>61</v>
      </c>
      <c r="K39" s="5" t="s">
        <v>21</v>
      </c>
      <c r="L39" s="5" t="s">
        <v>22</v>
      </c>
      <c r="M39" s="5" t="s">
        <v>22</v>
      </c>
      <c r="N39" s="21">
        <v>28000000</v>
      </c>
      <c r="O39" s="27" t="s">
        <v>199</v>
      </c>
    </row>
    <row r="40" spans="1:15" ht="32.25" customHeight="1" x14ac:dyDescent="0.25">
      <c r="A40" s="6" t="s">
        <v>13</v>
      </c>
      <c r="B40" s="2" t="s">
        <v>14</v>
      </c>
      <c r="C40" s="10" t="s">
        <v>69</v>
      </c>
      <c r="D40" s="3" t="s">
        <v>70</v>
      </c>
      <c r="E40" s="5" t="s">
        <v>16</v>
      </c>
      <c r="F40" s="5" t="s">
        <v>36</v>
      </c>
      <c r="G40" s="5" t="s">
        <v>23</v>
      </c>
      <c r="H40" s="5" t="s">
        <v>19</v>
      </c>
      <c r="I40" s="17" t="s">
        <v>71</v>
      </c>
      <c r="J40" s="5" t="s">
        <v>61</v>
      </c>
      <c r="K40" s="5" t="s">
        <v>21</v>
      </c>
      <c r="L40" s="5" t="s">
        <v>22</v>
      </c>
      <c r="M40" s="5" t="s">
        <v>22</v>
      </c>
      <c r="N40" s="21">
        <v>4800000</v>
      </c>
      <c r="O40" s="27" t="s">
        <v>200</v>
      </c>
    </row>
    <row r="41" spans="1:15" ht="32.25" customHeight="1" x14ac:dyDescent="0.25">
      <c r="A41" s="6" t="s">
        <v>13</v>
      </c>
      <c r="B41" s="2" t="s">
        <v>14</v>
      </c>
      <c r="C41" s="10" t="s">
        <v>72</v>
      </c>
      <c r="D41" s="3" t="s">
        <v>73</v>
      </c>
      <c r="E41" s="5" t="s">
        <v>16</v>
      </c>
      <c r="F41" s="5" t="s">
        <v>36</v>
      </c>
      <c r="G41" s="5" t="s">
        <v>18</v>
      </c>
      <c r="H41" s="5" t="s">
        <v>19</v>
      </c>
      <c r="I41" s="17" t="s">
        <v>43</v>
      </c>
      <c r="J41" s="5" t="s">
        <v>61</v>
      </c>
      <c r="K41" s="5" t="s">
        <v>21</v>
      </c>
      <c r="L41" s="5" t="s">
        <v>22</v>
      </c>
      <c r="M41" s="5" t="s">
        <v>22</v>
      </c>
      <c r="N41" s="21">
        <v>16000000</v>
      </c>
      <c r="O41" s="27" t="s">
        <v>199</v>
      </c>
    </row>
    <row r="42" spans="1:15" ht="32.25" customHeight="1" x14ac:dyDescent="0.25">
      <c r="A42" s="6" t="s">
        <v>13</v>
      </c>
      <c r="B42" s="2" t="s">
        <v>14</v>
      </c>
      <c r="C42" s="10" t="s">
        <v>72</v>
      </c>
      <c r="D42" s="3" t="s">
        <v>73</v>
      </c>
      <c r="E42" s="5" t="s">
        <v>16</v>
      </c>
      <c r="F42" s="5" t="s">
        <v>36</v>
      </c>
      <c r="G42" s="5" t="s">
        <v>23</v>
      </c>
      <c r="H42" s="5" t="s">
        <v>19</v>
      </c>
      <c r="I42" s="17" t="s">
        <v>43</v>
      </c>
      <c r="J42" s="5" t="s">
        <v>61</v>
      </c>
      <c r="K42" s="5" t="s">
        <v>21</v>
      </c>
      <c r="L42" s="5" t="s">
        <v>22</v>
      </c>
      <c r="M42" s="5" t="s">
        <v>22</v>
      </c>
      <c r="N42" s="21">
        <v>2750000</v>
      </c>
      <c r="O42" s="27" t="s">
        <v>200</v>
      </c>
    </row>
    <row r="43" spans="1:15" ht="32.25" customHeight="1" x14ac:dyDescent="0.25">
      <c r="A43" s="6" t="s">
        <v>13</v>
      </c>
      <c r="B43" s="2" t="s">
        <v>14</v>
      </c>
      <c r="C43" s="10" t="s">
        <v>74</v>
      </c>
      <c r="D43" s="3" t="s">
        <v>75</v>
      </c>
      <c r="E43" s="5" t="s">
        <v>16</v>
      </c>
      <c r="F43" s="5" t="s">
        <v>36</v>
      </c>
      <c r="G43" s="5" t="s">
        <v>18</v>
      </c>
      <c r="H43" s="5" t="s">
        <v>19</v>
      </c>
      <c r="I43" s="17" t="s">
        <v>76</v>
      </c>
      <c r="J43" s="5" t="s">
        <v>61</v>
      </c>
      <c r="K43" s="5" t="s">
        <v>21</v>
      </c>
      <c r="L43" s="5" t="s">
        <v>22</v>
      </c>
      <c r="M43" s="5" t="s">
        <v>22</v>
      </c>
      <c r="N43" s="21">
        <v>21500000</v>
      </c>
      <c r="O43" s="27" t="s">
        <v>199</v>
      </c>
    </row>
    <row r="44" spans="1:15" ht="32.25" customHeight="1" x14ac:dyDescent="0.25">
      <c r="A44" s="6" t="s">
        <v>13</v>
      </c>
      <c r="B44" s="2" t="s">
        <v>14</v>
      </c>
      <c r="C44" s="10" t="s">
        <v>74</v>
      </c>
      <c r="D44" s="3" t="s">
        <v>75</v>
      </c>
      <c r="E44" s="5" t="s">
        <v>16</v>
      </c>
      <c r="F44" s="5" t="s">
        <v>36</v>
      </c>
      <c r="G44" s="5" t="s">
        <v>23</v>
      </c>
      <c r="H44" s="5" t="s">
        <v>19</v>
      </c>
      <c r="I44" s="17" t="s">
        <v>76</v>
      </c>
      <c r="J44" s="5" t="s">
        <v>61</v>
      </c>
      <c r="K44" s="5" t="s">
        <v>21</v>
      </c>
      <c r="L44" s="5" t="s">
        <v>22</v>
      </c>
      <c r="M44" s="5" t="s">
        <v>22</v>
      </c>
      <c r="N44" s="21">
        <v>3700000</v>
      </c>
      <c r="O44" s="27" t="s">
        <v>200</v>
      </c>
    </row>
    <row r="45" spans="1:15" ht="32.25" customHeight="1" x14ac:dyDescent="0.25">
      <c r="A45" s="6" t="s">
        <v>13</v>
      </c>
      <c r="B45" s="2" t="s">
        <v>14</v>
      </c>
      <c r="C45" s="10" t="s">
        <v>77</v>
      </c>
      <c r="D45" s="3" t="s">
        <v>78</v>
      </c>
      <c r="E45" s="5" t="s">
        <v>16</v>
      </c>
      <c r="F45" s="5" t="s">
        <v>36</v>
      </c>
      <c r="G45" s="5" t="s">
        <v>18</v>
      </c>
      <c r="H45" s="5" t="s">
        <v>19</v>
      </c>
      <c r="I45" s="17" t="s">
        <v>79</v>
      </c>
      <c r="J45" s="5" t="s">
        <v>61</v>
      </c>
      <c r="K45" s="5" t="s">
        <v>21</v>
      </c>
      <c r="L45" s="5" t="s">
        <v>22</v>
      </c>
      <c r="M45" s="5" t="s">
        <v>22</v>
      </c>
      <c r="N45" s="21">
        <v>23000000</v>
      </c>
      <c r="O45" s="27" t="s">
        <v>199</v>
      </c>
    </row>
    <row r="46" spans="1:15" ht="32.25" customHeight="1" x14ac:dyDescent="0.25">
      <c r="A46" s="6" t="s">
        <v>13</v>
      </c>
      <c r="B46" s="2" t="s">
        <v>14</v>
      </c>
      <c r="C46" s="10" t="s">
        <v>77</v>
      </c>
      <c r="D46" s="3" t="s">
        <v>78</v>
      </c>
      <c r="E46" s="5" t="s">
        <v>16</v>
      </c>
      <c r="F46" s="5" t="s">
        <v>36</v>
      </c>
      <c r="G46" s="5" t="s">
        <v>23</v>
      </c>
      <c r="H46" s="5" t="s">
        <v>19</v>
      </c>
      <c r="I46" s="17" t="s">
        <v>79</v>
      </c>
      <c r="J46" s="5" t="s">
        <v>61</v>
      </c>
      <c r="K46" s="5" t="s">
        <v>21</v>
      </c>
      <c r="L46" s="5" t="s">
        <v>22</v>
      </c>
      <c r="M46" s="5" t="s">
        <v>22</v>
      </c>
      <c r="N46" s="21">
        <v>3950000</v>
      </c>
      <c r="O46" s="27" t="s">
        <v>200</v>
      </c>
    </row>
    <row r="47" spans="1:15" ht="32.25" customHeight="1" x14ac:dyDescent="0.25">
      <c r="A47" s="6" t="s">
        <v>13</v>
      </c>
      <c r="B47" s="2" t="s">
        <v>14</v>
      </c>
      <c r="C47" s="10" t="s">
        <v>80</v>
      </c>
      <c r="D47" s="3" t="s">
        <v>81</v>
      </c>
      <c r="E47" s="5" t="s">
        <v>16</v>
      </c>
      <c r="F47" s="5" t="s">
        <v>36</v>
      </c>
      <c r="G47" s="5" t="s">
        <v>18</v>
      </c>
      <c r="H47" s="5" t="s">
        <v>19</v>
      </c>
      <c r="I47" s="17" t="s">
        <v>82</v>
      </c>
      <c r="J47" s="5" t="s">
        <v>61</v>
      </c>
      <c r="K47" s="5" t="s">
        <v>21</v>
      </c>
      <c r="L47" s="5" t="s">
        <v>22</v>
      </c>
      <c r="M47" s="5" t="s">
        <v>22</v>
      </c>
      <c r="N47" s="21">
        <v>31200000</v>
      </c>
      <c r="O47" s="27" t="s">
        <v>199</v>
      </c>
    </row>
    <row r="48" spans="1:15" ht="32.25" customHeight="1" x14ac:dyDescent="0.25">
      <c r="A48" s="6" t="s">
        <v>13</v>
      </c>
      <c r="B48" s="2" t="s">
        <v>14</v>
      </c>
      <c r="C48" s="10" t="s">
        <v>80</v>
      </c>
      <c r="D48" s="3" t="s">
        <v>81</v>
      </c>
      <c r="E48" s="5" t="s">
        <v>16</v>
      </c>
      <c r="F48" s="5" t="s">
        <v>36</v>
      </c>
      <c r="G48" s="5" t="s">
        <v>23</v>
      </c>
      <c r="H48" s="5" t="s">
        <v>19</v>
      </c>
      <c r="I48" s="17" t="s">
        <v>82</v>
      </c>
      <c r="J48" s="5" t="s">
        <v>61</v>
      </c>
      <c r="K48" s="5" t="s">
        <v>21</v>
      </c>
      <c r="L48" s="5" t="s">
        <v>22</v>
      </c>
      <c r="M48" s="5" t="s">
        <v>22</v>
      </c>
      <c r="N48" s="21">
        <v>5250000</v>
      </c>
      <c r="O48" s="27" t="s">
        <v>200</v>
      </c>
    </row>
    <row r="49" spans="1:15" ht="32.25" customHeight="1" x14ac:dyDescent="0.25">
      <c r="A49" s="6" t="s">
        <v>13</v>
      </c>
      <c r="B49" s="2" t="s">
        <v>14</v>
      </c>
      <c r="C49" s="10" t="s">
        <v>83</v>
      </c>
      <c r="D49" s="3" t="s">
        <v>84</v>
      </c>
      <c r="E49" s="5" t="s">
        <v>16</v>
      </c>
      <c r="F49" s="5" t="s">
        <v>36</v>
      </c>
      <c r="G49" s="5" t="s">
        <v>18</v>
      </c>
      <c r="H49" s="5" t="s">
        <v>19</v>
      </c>
      <c r="I49" s="17" t="s">
        <v>85</v>
      </c>
      <c r="J49" s="5" t="s">
        <v>61</v>
      </c>
      <c r="K49" s="5" t="s">
        <v>21</v>
      </c>
      <c r="L49" s="5" t="s">
        <v>22</v>
      </c>
      <c r="M49" s="5" t="s">
        <v>22</v>
      </c>
      <c r="N49" s="21">
        <v>16500000</v>
      </c>
      <c r="O49" s="27" t="s">
        <v>199</v>
      </c>
    </row>
    <row r="50" spans="1:15" ht="32.25" customHeight="1" x14ac:dyDescent="0.25">
      <c r="A50" s="6" t="s">
        <v>13</v>
      </c>
      <c r="B50" s="2" t="s">
        <v>14</v>
      </c>
      <c r="C50" s="10" t="s">
        <v>83</v>
      </c>
      <c r="D50" s="3" t="s">
        <v>84</v>
      </c>
      <c r="E50" s="5" t="s">
        <v>16</v>
      </c>
      <c r="F50" s="5" t="s">
        <v>36</v>
      </c>
      <c r="G50" s="5" t="s">
        <v>23</v>
      </c>
      <c r="H50" s="5" t="s">
        <v>19</v>
      </c>
      <c r="I50" s="17" t="s">
        <v>85</v>
      </c>
      <c r="J50" s="5" t="s">
        <v>61</v>
      </c>
      <c r="K50" s="5" t="s">
        <v>21</v>
      </c>
      <c r="L50" s="5" t="s">
        <v>22</v>
      </c>
      <c r="M50" s="5" t="s">
        <v>22</v>
      </c>
      <c r="N50" s="21">
        <v>2850000</v>
      </c>
      <c r="O50" s="27" t="s">
        <v>200</v>
      </c>
    </row>
    <row r="51" spans="1:15" ht="32.25" customHeight="1" x14ac:dyDescent="0.25">
      <c r="A51" s="6" t="s">
        <v>13</v>
      </c>
      <c r="B51" s="2" t="s">
        <v>14</v>
      </c>
      <c r="C51" s="10" t="s">
        <v>86</v>
      </c>
      <c r="D51" s="3" t="s">
        <v>87</v>
      </c>
      <c r="E51" s="5" t="s">
        <v>16</v>
      </c>
      <c r="F51" s="5" t="s">
        <v>36</v>
      </c>
      <c r="G51" s="5" t="s">
        <v>18</v>
      </c>
      <c r="H51" s="5" t="s">
        <v>19</v>
      </c>
      <c r="I51" s="17" t="s">
        <v>88</v>
      </c>
      <c r="J51" s="5" t="s">
        <v>61</v>
      </c>
      <c r="K51" s="5" t="s">
        <v>21</v>
      </c>
      <c r="L51" s="5" t="s">
        <v>22</v>
      </c>
      <c r="M51" s="5" t="s">
        <v>22</v>
      </c>
      <c r="N51" s="21">
        <v>12500000</v>
      </c>
      <c r="O51" s="27" t="s">
        <v>199</v>
      </c>
    </row>
    <row r="52" spans="1:15" ht="32.25" customHeight="1" x14ac:dyDescent="0.25">
      <c r="A52" s="6" t="s">
        <v>13</v>
      </c>
      <c r="B52" s="2" t="s">
        <v>14</v>
      </c>
      <c r="C52" s="10" t="s">
        <v>86</v>
      </c>
      <c r="D52" s="3" t="s">
        <v>87</v>
      </c>
      <c r="E52" s="5" t="s">
        <v>16</v>
      </c>
      <c r="F52" s="5" t="s">
        <v>36</v>
      </c>
      <c r="G52" s="5" t="s">
        <v>23</v>
      </c>
      <c r="H52" s="5" t="s">
        <v>19</v>
      </c>
      <c r="I52" s="17" t="s">
        <v>88</v>
      </c>
      <c r="J52" s="5" t="s">
        <v>61</v>
      </c>
      <c r="K52" s="5" t="s">
        <v>21</v>
      </c>
      <c r="L52" s="5" t="s">
        <v>22</v>
      </c>
      <c r="M52" s="5" t="s">
        <v>22</v>
      </c>
      <c r="N52" s="21">
        <v>2150000</v>
      </c>
      <c r="O52" s="27" t="s">
        <v>200</v>
      </c>
    </row>
    <row r="53" spans="1:15" ht="32.25" customHeight="1" x14ac:dyDescent="0.25">
      <c r="A53" s="6" t="s">
        <v>13</v>
      </c>
      <c r="B53" s="2" t="s">
        <v>14</v>
      </c>
      <c r="C53" s="10" t="s">
        <v>89</v>
      </c>
      <c r="D53" s="3" t="s">
        <v>90</v>
      </c>
      <c r="E53" s="5" t="s">
        <v>16</v>
      </c>
      <c r="F53" s="5" t="s">
        <v>36</v>
      </c>
      <c r="G53" s="5" t="s">
        <v>18</v>
      </c>
      <c r="H53" s="5" t="s">
        <v>19</v>
      </c>
      <c r="I53" s="17" t="s">
        <v>45</v>
      </c>
      <c r="J53" s="5" t="s">
        <v>61</v>
      </c>
      <c r="K53" s="5" t="s">
        <v>21</v>
      </c>
      <c r="L53" s="5" t="s">
        <v>22</v>
      </c>
      <c r="M53" s="5" t="s">
        <v>22</v>
      </c>
      <c r="N53" s="21">
        <v>22500000</v>
      </c>
      <c r="O53" s="27" t="s">
        <v>199</v>
      </c>
    </row>
    <row r="54" spans="1:15" ht="32.25" customHeight="1" x14ac:dyDescent="0.25">
      <c r="A54" s="6" t="s">
        <v>13</v>
      </c>
      <c r="B54" s="2" t="s">
        <v>14</v>
      </c>
      <c r="C54" s="10" t="s">
        <v>89</v>
      </c>
      <c r="D54" s="3" t="s">
        <v>90</v>
      </c>
      <c r="E54" s="5" t="s">
        <v>16</v>
      </c>
      <c r="F54" s="5" t="s">
        <v>36</v>
      </c>
      <c r="G54" s="5" t="s">
        <v>23</v>
      </c>
      <c r="H54" s="5" t="s">
        <v>19</v>
      </c>
      <c r="I54" s="17" t="s">
        <v>45</v>
      </c>
      <c r="J54" s="5" t="s">
        <v>61</v>
      </c>
      <c r="K54" s="5" t="s">
        <v>21</v>
      </c>
      <c r="L54" s="5" t="s">
        <v>22</v>
      </c>
      <c r="M54" s="5" t="s">
        <v>22</v>
      </c>
      <c r="N54" s="21">
        <v>3800000</v>
      </c>
      <c r="O54" s="27" t="s">
        <v>200</v>
      </c>
    </row>
    <row r="55" spans="1:15" ht="32.25" customHeight="1" x14ac:dyDescent="0.25">
      <c r="A55" s="6" t="s">
        <v>13</v>
      </c>
      <c r="B55" s="2" t="s">
        <v>14</v>
      </c>
      <c r="C55" s="10" t="s">
        <v>91</v>
      </c>
      <c r="D55" s="3" t="s">
        <v>92</v>
      </c>
      <c r="E55" s="5" t="s">
        <v>16</v>
      </c>
      <c r="F55" s="5" t="s">
        <v>36</v>
      </c>
      <c r="G55" s="5" t="s">
        <v>18</v>
      </c>
      <c r="H55" s="5" t="s">
        <v>19</v>
      </c>
      <c r="I55" s="17" t="s">
        <v>52</v>
      </c>
      <c r="J55" s="5" t="s">
        <v>61</v>
      </c>
      <c r="K55" s="5" t="s">
        <v>21</v>
      </c>
      <c r="L55" s="5" t="s">
        <v>22</v>
      </c>
      <c r="M55" s="5" t="s">
        <v>22</v>
      </c>
      <c r="N55" s="21">
        <v>45000000</v>
      </c>
      <c r="O55" s="27" t="s">
        <v>199</v>
      </c>
    </row>
    <row r="56" spans="1:15" ht="32.25" customHeight="1" x14ac:dyDescent="0.25">
      <c r="A56" s="6" t="s">
        <v>13</v>
      </c>
      <c r="B56" s="2" t="s">
        <v>14</v>
      </c>
      <c r="C56" s="10" t="s">
        <v>91</v>
      </c>
      <c r="D56" s="3" t="s">
        <v>92</v>
      </c>
      <c r="E56" s="5" t="s">
        <v>16</v>
      </c>
      <c r="F56" s="5" t="s">
        <v>36</v>
      </c>
      <c r="G56" s="5" t="s">
        <v>23</v>
      </c>
      <c r="H56" s="5" t="s">
        <v>19</v>
      </c>
      <c r="I56" s="17" t="s">
        <v>52</v>
      </c>
      <c r="J56" s="5" t="s">
        <v>61</v>
      </c>
      <c r="K56" s="5" t="s">
        <v>21</v>
      </c>
      <c r="L56" s="5" t="s">
        <v>22</v>
      </c>
      <c r="M56" s="5" t="s">
        <v>22</v>
      </c>
      <c r="N56" s="21">
        <v>7150000</v>
      </c>
      <c r="O56" s="27" t="s">
        <v>200</v>
      </c>
    </row>
    <row r="57" spans="1:15" ht="32.25" customHeight="1" x14ac:dyDescent="0.25">
      <c r="A57" s="6" t="s">
        <v>13</v>
      </c>
      <c r="B57" s="2" t="s">
        <v>14</v>
      </c>
      <c r="C57" s="10" t="s">
        <v>93</v>
      </c>
      <c r="D57" s="3" t="s">
        <v>94</v>
      </c>
      <c r="E57" s="5" t="s">
        <v>16</v>
      </c>
      <c r="F57" s="5" t="s">
        <v>36</v>
      </c>
      <c r="G57" s="5" t="s">
        <v>18</v>
      </c>
      <c r="H57" s="5" t="s">
        <v>19</v>
      </c>
      <c r="I57" s="17" t="s">
        <v>47</v>
      </c>
      <c r="J57" s="5" t="s">
        <v>61</v>
      </c>
      <c r="K57" s="5" t="s">
        <v>21</v>
      </c>
      <c r="L57" s="5" t="s">
        <v>22</v>
      </c>
      <c r="M57" s="5" t="s">
        <v>22</v>
      </c>
      <c r="N57" s="21">
        <v>25000000</v>
      </c>
      <c r="O57" s="27" t="s">
        <v>199</v>
      </c>
    </row>
    <row r="58" spans="1:15" ht="32.25" customHeight="1" x14ac:dyDescent="0.25">
      <c r="A58" s="6" t="s">
        <v>13</v>
      </c>
      <c r="B58" s="2" t="s">
        <v>14</v>
      </c>
      <c r="C58" s="10" t="s">
        <v>93</v>
      </c>
      <c r="D58" s="3" t="s">
        <v>94</v>
      </c>
      <c r="E58" s="5" t="s">
        <v>16</v>
      </c>
      <c r="F58" s="5" t="s">
        <v>36</v>
      </c>
      <c r="G58" s="5" t="s">
        <v>23</v>
      </c>
      <c r="H58" s="5" t="s">
        <v>19</v>
      </c>
      <c r="I58" s="17" t="s">
        <v>47</v>
      </c>
      <c r="J58" s="5" t="s">
        <v>61</v>
      </c>
      <c r="K58" s="5" t="s">
        <v>21</v>
      </c>
      <c r="L58" s="5" t="s">
        <v>22</v>
      </c>
      <c r="M58" s="5" t="s">
        <v>22</v>
      </c>
      <c r="N58" s="21">
        <v>4150000</v>
      </c>
      <c r="O58" s="27" t="s">
        <v>200</v>
      </c>
    </row>
    <row r="59" spans="1:15" ht="32.25" customHeight="1" x14ac:dyDescent="0.25">
      <c r="A59" s="6" t="s">
        <v>13</v>
      </c>
      <c r="B59" s="2" t="s">
        <v>14</v>
      </c>
      <c r="C59" s="10" t="s">
        <v>59</v>
      </c>
      <c r="D59" s="3" t="s">
        <v>60</v>
      </c>
      <c r="E59" s="5" t="s">
        <v>16</v>
      </c>
      <c r="F59" s="5" t="s">
        <v>36</v>
      </c>
      <c r="G59" s="5" t="s">
        <v>26</v>
      </c>
      <c r="H59" s="5" t="s">
        <v>19</v>
      </c>
      <c r="I59" s="17" t="s">
        <v>52</v>
      </c>
      <c r="J59" s="5" t="s">
        <v>61</v>
      </c>
      <c r="K59" s="5" t="s">
        <v>21</v>
      </c>
      <c r="L59" s="5" t="s">
        <v>22</v>
      </c>
      <c r="M59" s="5" t="s">
        <v>22</v>
      </c>
      <c r="N59" s="20">
        <v>54900000</v>
      </c>
      <c r="O59" s="27" t="s">
        <v>62</v>
      </c>
    </row>
    <row r="60" spans="1:15" ht="32.25" customHeight="1" x14ac:dyDescent="0.25">
      <c r="A60" s="6" t="s">
        <v>13</v>
      </c>
      <c r="B60" s="2" t="s">
        <v>14</v>
      </c>
      <c r="C60" s="10" t="s">
        <v>63</v>
      </c>
      <c r="D60" s="3" t="s">
        <v>64</v>
      </c>
      <c r="E60" s="5" t="s">
        <v>16</v>
      </c>
      <c r="F60" s="5" t="s">
        <v>36</v>
      </c>
      <c r="G60" s="5" t="s">
        <v>26</v>
      </c>
      <c r="H60" s="5" t="s">
        <v>19</v>
      </c>
      <c r="I60" s="17" t="s">
        <v>65</v>
      </c>
      <c r="J60" s="5" t="s">
        <v>61</v>
      </c>
      <c r="K60" s="5" t="s">
        <v>21</v>
      </c>
      <c r="L60" s="5" t="s">
        <v>22</v>
      </c>
      <c r="M60" s="5" t="s">
        <v>22</v>
      </c>
      <c r="N60" s="18">
        <v>3900000</v>
      </c>
      <c r="O60" s="27" t="s">
        <v>62</v>
      </c>
    </row>
    <row r="61" spans="1:15" ht="32.25" customHeight="1" x14ac:dyDescent="0.25">
      <c r="A61" s="6" t="s">
        <v>13</v>
      </c>
      <c r="B61" s="2" t="s">
        <v>14</v>
      </c>
      <c r="C61" s="10" t="s">
        <v>66</v>
      </c>
      <c r="D61" s="3" t="s">
        <v>67</v>
      </c>
      <c r="E61" s="5" t="s">
        <v>16</v>
      </c>
      <c r="F61" s="5" t="s">
        <v>36</v>
      </c>
      <c r="G61" s="5" t="s">
        <v>26</v>
      </c>
      <c r="H61" s="5" t="s">
        <v>19</v>
      </c>
      <c r="I61" s="17" t="s">
        <v>68</v>
      </c>
      <c r="J61" s="5" t="s">
        <v>61</v>
      </c>
      <c r="K61" s="5" t="s">
        <v>21</v>
      </c>
      <c r="L61" s="5" t="s">
        <v>22</v>
      </c>
      <c r="M61" s="5" t="s">
        <v>22</v>
      </c>
      <c r="N61" s="18">
        <v>3700000</v>
      </c>
      <c r="O61" s="27" t="s">
        <v>62</v>
      </c>
    </row>
    <row r="62" spans="1:15" ht="32.25" customHeight="1" x14ac:dyDescent="0.25">
      <c r="A62" s="6" t="s">
        <v>13</v>
      </c>
      <c r="B62" s="2" t="s">
        <v>14</v>
      </c>
      <c r="C62" s="10" t="s">
        <v>69</v>
      </c>
      <c r="D62" s="3" t="s">
        <v>70</v>
      </c>
      <c r="E62" s="5" t="s">
        <v>16</v>
      </c>
      <c r="F62" s="5" t="s">
        <v>36</v>
      </c>
      <c r="G62" s="5" t="s">
        <v>26</v>
      </c>
      <c r="H62" s="5" t="s">
        <v>19</v>
      </c>
      <c r="I62" s="17" t="s">
        <v>71</v>
      </c>
      <c r="J62" s="5" t="s">
        <v>61</v>
      </c>
      <c r="K62" s="5" t="s">
        <v>21</v>
      </c>
      <c r="L62" s="5" t="s">
        <v>22</v>
      </c>
      <c r="M62" s="5" t="s">
        <v>22</v>
      </c>
      <c r="N62" s="18">
        <v>6700000</v>
      </c>
      <c r="O62" s="27" t="s">
        <v>62</v>
      </c>
    </row>
    <row r="63" spans="1:15" ht="32.25" customHeight="1" x14ac:dyDescent="0.25">
      <c r="A63" s="6" t="s">
        <v>13</v>
      </c>
      <c r="B63" s="2" t="s">
        <v>14</v>
      </c>
      <c r="C63" s="10" t="s">
        <v>72</v>
      </c>
      <c r="D63" s="3" t="s">
        <v>73</v>
      </c>
      <c r="E63" s="5" t="s">
        <v>16</v>
      </c>
      <c r="F63" s="5" t="s">
        <v>36</v>
      </c>
      <c r="G63" s="5" t="s">
        <v>26</v>
      </c>
      <c r="H63" s="5" t="s">
        <v>19</v>
      </c>
      <c r="I63" s="17" t="s">
        <v>43</v>
      </c>
      <c r="J63" s="5" t="s">
        <v>61</v>
      </c>
      <c r="K63" s="5" t="s">
        <v>21</v>
      </c>
      <c r="L63" s="5" t="s">
        <v>22</v>
      </c>
      <c r="M63" s="5" t="s">
        <v>22</v>
      </c>
      <c r="N63" s="18">
        <v>5300000</v>
      </c>
      <c r="O63" s="27" t="s">
        <v>62</v>
      </c>
    </row>
    <row r="64" spans="1:15" ht="32.25" customHeight="1" x14ac:dyDescent="0.25">
      <c r="A64" s="6" t="s">
        <v>13</v>
      </c>
      <c r="B64" s="2" t="s">
        <v>14</v>
      </c>
      <c r="C64" s="10" t="s">
        <v>74</v>
      </c>
      <c r="D64" s="3" t="s">
        <v>75</v>
      </c>
      <c r="E64" s="5" t="s">
        <v>16</v>
      </c>
      <c r="F64" s="5" t="s">
        <v>36</v>
      </c>
      <c r="G64" s="5" t="s">
        <v>26</v>
      </c>
      <c r="H64" s="5" t="s">
        <v>19</v>
      </c>
      <c r="I64" s="17" t="s">
        <v>76</v>
      </c>
      <c r="J64" s="5" t="s">
        <v>61</v>
      </c>
      <c r="K64" s="5" t="s">
        <v>21</v>
      </c>
      <c r="L64" s="5" t="s">
        <v>22</v>
      </c>
      <c r="M64" s="5" t="s">
        <v>22</v>
      </c>
      <c r="N64" s="18">
        <v>5300000</v>
      </c>
      <c r="O64" s="27" t="s">
        <v>62</v>
      </c>
    </row>
    <row r="65" spans="1:15" ht="32.25" customHeight="1" x14ac:dyDescent="0.25">
      <c r="A65" s="6" t="s">
        <v>13</v>
      </c>
      <c r="B65" s="2" t="s">
        <v>14</v>
      </c>
      <c r="C65" s="10" t="s">
        <v>77</v>
      </c>
      <c r="D65" s="3" t="s">
        <v>78</v>
      </c>
      <c r="E65" s="5" t="s">
        <v>16</v>
      </c>
      <c r="F65" s="5" t="s">
        <v>36</v>
      </c>
      <c r="G65" s="5" t="s">
        <v>26</v>
      </c>
      <c r="H65" s="5" t="s">
        <v>19</v>
      </c>
      <c r="I65" s="17" t="s">
        <v>79</v>
      </c>
      <c r="J65" s="5" t="s">
        <v>61</v>
      </c>
      <c r="K65" s="5" t="s">
        <v>21</v>
      </c>
      <c r="L65" s="5" t="s">
        <v>22</v>
      </c>
      <c r="M65" s="5" t="s">
        <v>22</v>
      </c>
      <c r="N65" s="18">
        <v>4500000</v>
      </c>
      <c r="O65" s="27" t="s">
        <v>62</v>
      </c>
    </row>
    <row r="66" spans="1:15" ht="32.25" customHeight="1" x14ac:dyDescent="0.25">
      <c r="A66" s="6" t="s">
        <v>13</v>
      </c>
      <c r="B66" s="2" t="s">
        <v>14</v>
      </c>
      <c r="C66" s="10" t="s">
        <v>80</v>
      </c>
      <c r="D66" s="3" t="s">
        <v>81</v>
      </c>
      <c r="E66" s="5" t="s">
        <v>16</v>
      </c>
      <c r="F66" s="5" t="s">
        <v>36</v>
      </c>
      <c r="G66" s="5" t="s">
        <v>26</v>
      </c>
      <c r="H66" s="5" t="s">
        <v>19</v>
      </c>
      <c r="I66" s="17" t="s">
        <v>82</v>
      </c>
      <c r="J66" s="5" t="s">
        <v>61</v>
      </c>
      <c r="K66" s="5" t="s">
        <v>21</v>
      </c>
      <c r="L66" s="5" t="s">
        <v>22</v>
      </c>
      <c r="M66" s="5" t="s">
        <v>22</v>
      </c>
      <c r="N66" s="18">
        <v>6600000</v>
      </c>
      <c r="O66" s="27" t="s">
        <v>62</v>
      </c>
    </row>
    <row r="67" spans="1:15" ht="32.25" customHeight="1" x14ac:dyDescent="0.25">
      <c r="A67" s="6" t="s">
        <v>13</v>
      </c>
      <c r="B67" s="2" t="s">
        <v>14</v>
      </c>
      <c r="C67" s="10" t="s">
        <v>83</v>
      </c>
      <c r="D67" s="3" t="s">
        <v>84</v>
      </c>
      <c r="E67" s="5" t="s">
        <v>16</v>
      </c>
      <c r="F67" s="5" t="s">
        <v>36</v>
      </c>
      <c r="G67" s="5" t="s">
        <v>26</v>
      </c>
      <c r="H67" s="5" t="s">
        <v>19</v>
      </c>
      <c r="I67" s="17" t="s">
        <v>85</v>
      </c>
      <c r="J67" s="5" t="s">
        <v>61</v>
      </c>
      <c r="K67" s="5" t="s">
        <v>21</v>
      </c>
      <c r="L67" s="5" t="s">
        <v>22</v>
      </c>
      <c r="M67" s="5" t="s">
        <v>22</v>
      </c>
      <c r="N67" s="18">
        <v>3500000</v>
      </c>
      <c r="O67" s="27" t="s">
        <v>62</v>
      </c>
    </row>
    <row r="68" spans="1:15" ht="32.25" customHeight="1" x14ac:dyDescent="0.25">
      <c r="A68" s="6" t="s">
        <v>13</v>
      </c>
      <c r="B68" s="2" t="s">
        <v>14</v>
      </c>
      <c r="C68" s="10" t="s">
        <v>86</v>
      </c>
      <c r="D68" s="3" t="s">
        <v>87</v>
      </c>
      <c r="E68" s="5" t="s">
        <v>16</v>
      </c>
      <c r="F68" s="5" t="s">
        <v>36</v>
      </c>
      <c r="G68" s="5" t="s">
        <v>26</v>
      </c>
      <c r="H68" s="5" t="s">
        <v>19</v>
      </c>
      <c r="I68" s="17" t="s">
        <v>88</v>
      </c>
      <c r="J68" s="5" t="s">
        <v>61</v>
      </c>
      <c r="K68" s="5" t="s">
        <v>21</v>
      </c>
      <c r="L68" s="5" t="s">
        <v>22</v>
      </c>
      <c r="M68" s="5" t="s">
        <v>22</v>
      </c>
      <c r="N68" s="18">
        <v>3500000</v>
      </c>
      <c r="O68" s="27" t="s">
        <v>62</v>
      </c>
    </row>
    <row r="69" spans="1:15" ht="32.25" customHeight="1" x14ac:dyDescent="0.25">
      <c r="A69" s="6" t="s">
        <v>13</v>
      </c>
      <c r="B69" s="2" t="s">
        <v>14</v>
      </c>
      <c r="C69" s="10" t="s">
        <v>89</v>
      </c>
      <c r="D69" s="3" t="s">
        <v>90</v>
      </c>
      <c r="E69" s="5" t="s">
        <v>16</v>
      </c>
      <c r="F69" s="5" t="s">
        <v>36</v>
      </c>
      <c r="G69" s="5" t="s">
        <v>26</v>
      </c>
      <c r="H69" s="5" t="s">
        <v>19</v>
      </c>
      <c r="I69" s="17" t="s">
        <v>45</v>
      </c>
      <c r="J69" s="5" t="s">
        <v>61</v>
      </c>
      <c r="K69" s="5" t="s">
        <v>21</v>
      </c>
      <c r="L69" s="5" t="s">
        <v>22</v>
      </c>
      <c r="M69" s="5" t="s">
        <v>22</v>
      </c>
      <c r="N69" s="18">
        <v>4500000</v>
      </c>
      <c r="O69" s="27" t="s">
        <v>62</v>
      </c>
    </row>
    <row r="70" spans="1:15" ht="24.95" customHeight="1" x14ac:dyDescent="0.25">
      <c r="A70" s="6" t="s">
        <v>13</v>
      </c>
      <c r="B70" s="2" t="s">
        <v>14</v>
      </c>
      <c r="C70" s="10" t="s">
        <v>91</v>
      </c>
      <c r="D70" s="3" t="s">
        <v>92</v>
      </c>
      <c r="E70" s="5" t="s">
        <v>16</v>
      </c>
      <c r="F70" s="5" t="s">
        <v>36</v>
      </c>
      <c r="G70" s="5" t="s">
        <v>26</v>
      </c>
      <c r="H70" s="5" t="s">
        <v>19</v>
      </c>
      <c r="I70" s="17" t="s">
        <v>52</v>
      </c>
      <c r="J70" s="5" t="s">
        <v>61</v>
      </c>
      <c r="K70" s="5" t="s">
        <v>21</v>
      </c>
      <c r="L70" s="5" t="s">
        <v>22</v>
      </c>
      <c r="M70" s="5" t="s">
        <v>22</v>
      </c>
      <c r="N70" s="18">
        <v>7100000</v>
      </c>
      <c r="O70" s="27" t="s">
        <v>62</v>
      </c>
    </row>
    <row r="71" spans="1:15" ht="24.95" customHeight="1" x14ac:dyDescent="0.25">
      <c r="A71" s="6" t="s">
        <v>13</v>
      </c>
      <c r="B71" s="2" t="s">
        <v>14</v>
      </c>
      <c r="C71" s="10" t="s">
        <v>93</v>
      </c>
      <c r="D71" s="3" t="s">
        <v>94</v>
      </c>
      <c r="E71" s="5" t="s">
        <v>16</v>
      </c>
      <c r="F71" s="5" t="s">
        <v>36</v>
      </c>
      <c r="G71" s="5" t="s">
        <v>26</v>
      </c>
      <c r="H71" s="5" t="s">
        <v>19</v>
      </c>
      <c r="I71" s="17" t="s">
        <v>47</v>
      </c>
      <c r="J71" s="5" t="s">
        <v>61</v>
      </c>
      <c r="K71" s="5" t="s">
        <v>21</v>
      </c>
      <c r="L71" s="5" t="s">
        <v>22</v>
      </c>
      <c r="M71" s="5" t="s">
        <v>22</v>
      </c>
      <c r="N71" s="18">
        <v>4400000</v>
      </c>
      <c r="O71" s="27" t="s">
        <v>62</v>
      </c>
    </row>
    <row r="72" spans="1:15" ht="38.1" customHeight="1" x14ac:dyDescent="0.25">
      <c r="A72" s="6" t="s">
        <v>13</v>
      </c>
      <c r="B72" s="2" t="s">
        <v>14</v>
      </c>
      <c r="C72" s="10" t="s">
        <v>177</v>
      </c>
      <c r="D72" s="28" t="s">
        <v>15</v>
      </c>
      <c r="E72" s="5" t="s">
        <v>16</v>
      </c>
      <c r="F72" s="5" t="s">
        <v>36</v>
      </c>
      <c r="G72" s="5" t="s">
        <v>26</v>
      </c>
      <c r="H72" s="5" t="s">
        <v>19</v>
      </c>
      <c r="I72" s="17" t="s">
        <v>52</v>
      </c>
      <c r="J72" s="5" t="s">
        <v>95</v>
      </c>
      <c r="K72" s="5" t="s">
        <v>21</v>
      </c>
      <c r="L72" s="5" t="s">
        <v>22</v>
      </c>
      <c r="M72" s="5" t="s">
        <v>22</v>
      </c>
      <c r="N72" s="20">
        <v>60000000</v>
      </c>
      <c r="O72" s="27" t="s">
        <v>96</v>
      </c>
    </row>
    <row r="73" spans="1:15" ht="32.25" customHeight="1" x14ac:dyDescent="0.25">
      <c r="A73" s="6" t="s">
        <v>13</v>
      </c>
      <c r="B73" s="2" t="s">
        <v>14</v>
      </c>
      <c r="C73" s="12" t="s">
        <v>97</v>
      </c>
      <c r="D73" s="3" t="s">
        <v>98</v>
      </c>
      <c r="E73" s="5" t="s">
        <v>16</v>
      </c>
      <c r="F73" s="5" t="s">
        <v>99</v>
      </c>
      <c r="G73" s="5" t="s">
        <v>18</v>
      </c>
      <c r="H73" s="5" t="s">
        <v>19</v>
      </c>
      <c r="I73" s="17" t="s">
        <v>52</v>
      </c>
      <c r="J73" s="5" t="s">
        <v>100</v>
      </c>
      <c r="K73" s="5" t="s">
        <v>21</v>
      </c>
      <c r="L73" s="5" t="s">
        <v>22</v>
      </c>
      <c r="M73" s="5" t="s">
        <v>22</v>
      </c>
      <c r="N73" s="18">
        <v>50800000</v>
      </c>
      <c r="O73" s="27" t="s">
        <v>201</v>
      </c>
    </row>
    <row r="74" spans="1:15" ht="32.25" customHeight="1" x14ac:dyDescent="0.25">
      <c r="A74" s="6" t="s">
        <v>13</v>
      </c>
      <c r="B74" s="2" t="s">
        <v>14</v>
      </c>
      <c r="C74" s="12" t="s">
        <v>97</v>
      </c>
      <c r="D74" s="3" t="s">
        <v>98</v>
      </c>
      <c r="E74" s="5" t="s">
        <v>16</v>
      </c>
      <c r="F74" s="5" t="s">
        <v>99</v>
      </c>
      <c r="G74" s="5" t="s">
        <v>23</v>
      </c>
      <c r="H74" s="5" t="s">
        <v>19</v>
      </c>
      <c r="I74" s="17" t="s">
        <v>52</v>
      </c>
      <c r="J74" s="5" t="s">
        <v>100</v>
      </c>
      <c r="K74" s="5" t="s">
        <v>21</v>
      </c>
      <c r="L74" s="5" t="s">
        <v>22</v>
      </c>
      <c r="M74" s="5" t="s">
        <v>22</v>
      </c>
      <c r="N74" s="18">
        <v>8200000</v>
      </c>
      <c r="O74" s="27" t="s">
        <v>202</v>
      </c>
    </row>
    <row r="75" spans="1:15" ht="31.5" customHeight="1" x14ac:dyDescent="0.25">
      <c r="A75" s="6" t="s">
        <v>13</v>
      </c>
      <c r="B75" s="2" t="s">
        <v>14</v>
      </c>
      <c r="C75" s="4">
        <v>1005131</v>
      </c>
      <c r="D75" s="28" t="s">
        <v>184</v>
      </c>
      <c r="E75" s="5" t="s">
        <v>16</v>
      </c>
      <c r="F75" s="5" t="s">
        <v>99</v>
      </c>
      <c r="G75" s="5" t="s">
        <v>26</v>
      </c>
      <c r="H75" s="5" t="s">
        <v>19</v>
      </c>
      <c r="I75" s="5">
        <v>3535</v>
      </c>
      <c r="J75" s="5" t="s">
        <v>100</v>
      </c>
      <c r="K75" s="5" t="s">
        <v>21</v>
      </c>
      <c r="L75" s="5" t="s">
        <v>22</v>
      </c>
      <c r="M75" s="5" t="s">
        <v>22</v>
      </c>
      <c r="N75" s="18">
        <v>20400000</v>
      </c>
      <c r="O75" s="27" t="s">
        <v>101</v>
      </c>
    </row>
    <row r="76" spans="1:15" ht="36" customHeight="1" x14ac:dyDescent="0.25">
      <c r="A76" s="6" t="s">
        <v>13</v>
      </c>
      <c r="B76" s="2" t="s">
        <v>14</v>
      </c>
      <c r="C76" s="4">
        <v>1005131</v>
      </c>
      <c r="D76" s="28" t="s">
        <v>184</v>
      </c>
      <c r="E76" s="5" t="s">
        <v>16</v>
      </c>
      <c r="F76" s="5" t="s">
        <v>99</v>
      </c>
      <c r="G76" s="5" t="s">
        <v>26</v>
      </c>
      <c r="H76" s="5" t="s">
        <v>19</v>
      </c>
      <c r="I76" s="5">
        <v>3535</v>
      </c>
      <c r="J76" s="5" t="s">
        <v>102</v>
      </c>
      <c r="K76" s="5" t="s">
        <v>21</v>
      </c>
      <c r="L76" s="5" t="s">
        <v>22</v>
      </c>
      <c r="M76" s="5" t="s">
        <v>22</v>
      </c>
      <c r="N76" s="18">
        <v>12700000</v>
      </c>
      <c r="O76" s="27" t="s">
        <v>103</v>
      </c>
    </row>
    <row r="77" spans="1:15" ht="24.95" customHeight="1" x14ac:dyDescent="0.25">
      <c r="A77" s="6" t="s">
        <v>13</v>
      </c>
      <c r="B77" s="2" t="s">
        <v>14</v>
      </c>
      <c r="C77" s="4">
        <v>1005001</v>
      </c>
      <c r="D77" s="28" t="s">
        <v>15</v>
      </c>
      <c r="E77" s="5" t="s">
        <v>16</v>
      </c>
      <c r="F77" s="5" t="s">
        <v>99</v>
      </c>
      <c r="G77" s="5" t="s">
        <v>26</v>
      </c>
      <c r="H77" s="5" t="s">
        <v>19</v>
      </c>
      <c r="I77" s="5">
        <v>3535</v>
      </c>
      <c r="J77" s="5" t="s">
        <v>104</v>
      </c>
      <c r="K77" s="5" t="s">
        <v>21</v>
      </c>
      <c r="L77" s="5" t="s">
        <v>22</v>
      </c>
      <c r="M77" s="5" t="s">
        <v>22</v>
      </c>
      <c r="N77" s="18">
        <v>5500000</v>
      </c>
      <c r="O77" s="27" t="s">
        <v>105</v>
      </c>
    </row>
    <row r="78" spans="1:15" ht="38.25" customHeight="1" x14ac:dyDescent="0.25">
      <c r="A78" s="6" t="s">
        <v>13</v>
      </c>
      <c r="B78" s="2" t="s">
        <v>14</v>
      </c>
      <c r="C78" s="4">
        <v>1005131</v>
      </c>
      <c r="D78" s="28" t="s">
        <v>184</v>
      </c>
      <c r="E78" s="5" t="s">
        <v>16</v>
      </c>
      <c r="F78" s="5" t="s">
        <v>99</v>
      </c>
      <c r="G78" s="5" t="s">
        <v>26</v>
      </c>
      <c r="H78" s="5" t="s">
        <v>19</v>
      </c>
      <c r="I78" s="5">
        <v>3535</v>
      </c>
      <c r="J78" s="5" t="s">
        <v>106</v>
      </c>
      <c r="K78" s="5" t="s">
        <v>21</v>
      </c>
      <c r="L78" s="5" t="s">
        <v>22</v>
      </c>
      <c r="M78" s="5" t="s">
        <v>22</v>
      </c>
      <c r="N78" s="18">
        <v>7400000</v>
      </c>
      <c r="O78" s="27" t="s">
        <v>107</v>
      </c>
    </row>
    <row r="79" spans="1:15" ht="37.5" customHeight="1" x14ac:dyDescent="0.25">
      <c r="A79" s="6" t="s">
        <v>13</v>
      </c>
      <c r="B79" s="2" t="s">
        <v>14</v>
      </c>
      <c r="C79" s="4">
        <v>1005001</v>
      </c>
      <c r="D79" s="28" t="s">
        <v>15</v>
      </c>
      <c r="E79" s="5" t="s">
        <v>16</v>
      </c>
      <c r="F79" s="5" t="s">
        <v>99</v>
      </c>
      <c r="G79" s="5" t="s">
        <v>26</v>
      </c>
      <c r="H79" s="5" t="s">
        <v>19</v>
      </c>
      <c r="I79" s="5">
        <v>3535</v>
      </c>
      <c r="J79" s="5" t="s">
        <v>108</v>
      </c>
      <c r="K79" s="5" t="s">
        <v>21</v>
      </c>
      <c r="L79" s="5" t="s">
        <v>22</v>
      </c>
      <c r="M79" s="5" t="s">
        <v>22</v>
      </c>
      <c r="N79" s="18">
        <v>3000000</v>
      </c>
      <c r="O79" s="27" t="s">
        <v>109</v>
      </c>
    </row>
    <row r="80" spans="1:15" ht="30" customHeight="1" x14ac:dyDescent="0.25">
      <c r="A80" s="6" t="s">
        <v>13</v>
      </c>
      <c r="B80" s="2" t="s">
        <v>14</v>
      </c>
      <c r="C80" s="4">
        <v>1005131</v>
      </c>
      <c r="D80" s="28" t="s">
        <v>184</v>
      </c>
      <c r="E80" s="5" t="s">
        <v>16</v>
      </c>
      <c r="F80" s="5" t="s">
        <v>99</v>
      </c>
      <c r="G80" s="5" t="s">
        <v>26</v>
      </c>
      <c r="H80" s="5" t="s">
        <v>19</v>
      </c>
      <c r="I80" s="5">
        <v>3535</v>
      </c>
      <c r="J80" s="5" t="s">
        <v>182</v>
      </c>
      <c r="K80" s="5" t="s">
        <v>21</v>
      </c>
      <c r="L80" s="5" t="s">
        <v>22</v>
      </c>
      <c r="M80" s="5" t="s">
        <v>22</v>
      </c>
      <c r="N80" s="18">
        <v>5000000</v>
      </c>
      <c r="O80" s="27" t="s">
        <v>183</v>
      </c>
    </row>
    <row r="81" spans="1:15" ht="29.25" customHeight="1" x14ac:dyDescent="0.25">
      <c r="A81" s="6" t="s">
        <v>13</v>
      </c>
      <c r="B81" s="2" t="s">
        <v>14</v>
      </c>
      <c r="C81" s="10" t="s">
        <v>117</v>
      </c>
      <c r="D81" s="3" t="s">
        <v>118</v>
      </c>
      <c r="E81" s="5" t="s">
        <v>16</v>
      </c>
      <c r="F81" s="5" t="s">
        <v>110</v>
      </c>
      <c r="G81" s="5" t="s">
        <v>26</v>
      </c>
      <c r="H81" s="5" t="s">
        <v>19</v>
      </c>
      <c r="I81" s="17" t="s">
        <v>71</v>
      </c>
      <c r="J81" s="5" t="s">
        <v>111</v>
      </c>
      <c r="K81" s="5" t="s">
        <v>21</v>
      </c>
      <c r="L81" s="5" t="s">
        <v>22</v>
      </c>
      <c r="M81" s="5" t="s">
        <v>22</v>
      </c>
      <c r="N81" s="18">
        <v>15000000</v>
      </c>
      <c r="O81" s="27" t="s">
        <v>112</v>
      </c>
    </row>
    <row r="82" spans="1:15" ht="29.25" customHeight="1" x14ac:dyDescent="0.25">
      <c r="A82" s="6" t="s">
        <v>13</v>
      </c>
      <c r="B82" s="2" t="s">
        <v>14</v>
      </c>
      <c r="C82" s="10" t="s">
        <v>120</v>
      </c>
      <c r="D82" s="3" t="s">
        <v>121</v>
      </c>
      <c r="E82" s="5" t="s">
        <v>16</v>
      </c>
      <c r="F82" s="5" t="s">
        <v>110</v>
      </c>
      <c r="G82" s="5" t="s">
        <v>26</v>
      </c>
      <c r="H82" s="5" t="s">
        <v>19</v>
      </c>
      <c r="I82" s="17" t="s">
        <v>76</v>
      </c>
      <c r="J82" s="5" t="s">
        <v>111</v>
      </c>
      <c r="K82" s="5" t="s">
        <v>21</v>
      </c>
      <c r="L82" s="5" t="s">
        <v>22</v>
      </c>
      <c r="M82" s="5" t="s">
        <v>22</v>
      </c>
      <c r="N82" s="18">
        <v>8000000</v>
      </c>
      <c r="O82" s="27" t="s">
        <v>112</v>
      </c>
    </row>
    <row r="83" spans="1:15" ht="29.25" customHeight="1" x14ac:dyDescent="0.25">
      <c r="A83" s="6" t="s">
        <v>13</v>
      </c>
      <c r="B83" s="2" t="s">
        <v>14</v>
      </c>
      <c r="C83" s="10" t="s">
        <v>122</v>
      </c>
      <c r="D83" s="3" t="s">
        <v>123</v>
      </c>
      <c r="E83" s="5" t="s">
        <v>16</v>
      </c>
      <c r="F83" s="5" t="s">
        <v>110</v>
      </c>
      <c r="G83" s="5" t="s">
        <v>26</v>
      </c>
      <c r="H83" s="5" t="s">
        <v>19</v>
      </c>
      <c r="I83" s="17" t="s">
        <v>82</v>
      </c>
      <c r="J83" s="5" t="s">
        <v>111</v>
      </c>
      <c r="K83" s="5" t="s">
        <v>21</v>
      </c>
      <c r="L83" s="5" t="s">
        <v>22</v>
      </c>
      <c r="M83" s="5" t="s">
        <v>22</v>
      </c>
      <c r="N83" s="18">
        <v>5000000</v>
      </c>
      <c r="O83" s="27" t="s">
        <v>112</v>
      </c>
    </row>
    <row r="84" spans="1:15" ht="29.25" customHeight="1" x14ac:dyDescent="0.25">
      <c r="A84" s="6" t="s">
        <v>13</v>
      </c>
      <c r="B84" s="2" t="s">
        <v>14</v>
      </c>
      <c r="C84" s="10" t="s">
        <v>124</v>
      </c>
      <c r="D84" s="3" t="s">
        <v>125</v>
      </c>
      <c r="E84" s="5" t="s">
        <v>16</v>
      </c>
      <c r="F84" s="5" t="s">
        <v>110</v>
      </c>
      <c r="G84" s="5" t="s">
        <v>26</v>
      </c>
      <c r="H84" s="5" t="s">
        <v>19</v>
      </c>
      <c r="I84" s="17" t="s">
        <v>88</v>
      </c>
      <c r="J84" s="5" t="s">
        <v>111</v>
      </c>
      <c r="K84" s="5" t="s">
        <v>21</v>
      </c>
      <c r="L84" s="5" t="s">
        <v>22</v>
      </c>
      <c r="M84" s="5" t="s">
        <v>22</v>
      </c>
      <c r="N84" s="18">
        <v>8000000</v>
      </c>
      <c r="O84" s="27" t="s">
        <v>112</v>
      </c>
    </row>
    <row r="85" spans="1:15" ht="29.25" customHeight="1" x14ac:dyDescent="0.25">
      <c r="A85" s="6" t="s">
        <v>13</v>
      </c>
      <c r="B85" s="2" t="s">
        <v>14</v>
      </c>
      <c r="C85" s="10" t="s">
        <v>117</v>
      </c>
      <c r="D85" s="3" t="s">
        <v>118</v>
      </c>
      <c r="E85" s="5" t="s">
        <v>16</v>
      </c>
      <c r="F85" s="5" t="s">
        <v>110</v>
      </c>
      <c r="G85" s="5" t="s">
        <v>26</v>
      </c>
      <c r="H85" s="5" t="s">
        <v>19</v>
      </c>
      <c r="I85" s="17" t="s">
        <v>71</v>
      </c>
      <c r="J85" s="5" t="s">
        <v>113</v>
      </c>
      <c r="K85" s="5" t="s">
        <v>21</v>
      </c>
      <c r="L85" s="5" t="s">
        <v>22</v>
      </c>
      <c r="M85" s="5" t="s">
        <v>22</v>
      </c>
      <c r="N85" s="18">
        <v>20000000</v>
      </c>
      <c r="O85" s="27" t="s">
        <v>114</v>
      </c>
    </row>
    <row r="86" spans="1:15" ht="29.25" customHeight="1" x14ac:dyDescent="0.25">
      <c r="A86" s="6" t="s">
        <v>13</v>
      </c>
      <c r="B86" s="2" t="s">
        <v>14</v>
      </c>
      <c r="C86" s="10" t="s">
        <v>120</v>
      </c>
      <c r="D86" s="3" t="s">
        <v>121</v>
      </c>
      <c r="E86" s="5" t="s">
        <v>16</v>
      </c>
      <c r="F86" s="5" t="s">
        <v>110</v>
      </c>
      <c r="G86" s="5" t="s">
        <v>26</v>
      </c>
      <c r="H86" s="5" t="s">
        <v>19</v>
      </c>
      <c r="I86" s="17" t="s">
        <v>76</v>
      </c>
      <c r="J86" s="5" t="s">
        <v>113</v>
      </c>
      <c r="K86" s="5" t="s">
        <v>21</v>
      </c>
      <c r="L86" s="5" t="s">
        <v>22</v>
      </c>
      <c r="M86" s="5" t="s">
        <v>22</v>
      </c>
      <c r="N86" s="18">
        <v>58000000</v>
      </c>
      <c r="O86" s="27" t="s">
        <v>114</v>
      </c>
    </row>
    <row r="87" spans="1:15" ht="29.25" customHeight="1" x14ac:dyDescent="0.25">
      <c r="A87" s="6" t="s">
        <v>13</v>
      </c>
      <c r="B87" s="2" t="s">
        <v>14</v>
      </c>
      <c r="C87" s="10" t="s">
        <v>122</v>
      </c>
      <c r="D87" s="3" t="s">
        <v>123</v>
      </c>
      <c r="E87" s="5" t="s">
        <v>16</v>
      </c>
      <c r="F87" s="5" t="s">
        <v>110</v>
      </c>
      <c r="G87" s="5" t="s">
        <v>26</v>
      </c>
      <c r="H87" s="5" t="s">
        <v>19</v>
      </c>
      <c r="I87" s="17" t="s">
        <v>82</v>
      </c>
      <c r="J87" s="5" t="s">
        <v>113</v>
      </c>
      <c r="K87" s="5" t="s">
        <v>21</v>
      </c>
      <c r="L87" s="5" t="s">
        <v>22</v>
      </c>
      <c r="M87" s="5" t="s">
        <v>22</v>
      </c>
      <c r="N87" s="18">
        <v>20000000</v>
      </c>
      <c r="O87" s="27" t="s">
        <v>114</v>
      </c>
    </row>
    <row r="88" spans="1:15" ht="29.25" customHeight="1" x14ac:dyDescent="0.25">
      <c r="A88" s="6" t="s">
        <v>13</v>
      </c>
      <c r="B88" s="2" t="s">
        <v>14</v>
      </c>
      <c r="C88" s="10" t="s">
        <v>124</v>
      </c>
      <c r="D88" s="3" t="s">
        <v>125</v>
      </c>
      <c r="E88" s="5" t="s">
        <v>16</v>
      </c>
      <c r="F88" s="5" t="s">
        <v>110</v>
      </c>
      <c r="G88" s="5" t="s">
        <v>26</v>
      </c>
      <c r="H88" s="5" t="s">
        <v>19</v>
      </c>
      <c r="I88" s="17" t="s">
        <v>88</v>
      </c>
      <c r="J88" s="5" t="s">
        <v>113</v>
      </c>
      <c r="K88" s="5" t="s">
        <v>21</v>
      </c>
      <c r="L88" s="5" t="s">
        <v>22</v>
      </c>
      <c r="M88" s="5" t="s">
        <v>22</v>
      </c>
      <c r="N88" s="18">
        <v>80000000</v>
      </c>
      <c r="O88" s="27" t="s">
        <v>114</v>
      </c>
    </row>
    <row r="89" spans="1:15" ht="44.25" customHeight="1" x14ac:dyDescent="0.25">
      <c r="A89" s="6" t="s">
        <v>13</v>
      </c>
      <c r="B89" s="2" t="s">
        <v>14</v>
      </c>
      <c r="C89" s="10" t="s">
        <v>117</v>
      </c>
      <c r="D89" s="3" t="s">
        <v>118</v>
      </c>
      <c r="E89" s="5" t="s">
        <v>16</v>
      </c>
      <c r="F89" s="5" t="s">
        <v>110</v>
      </c>
      <c r="G89" s="5" t="s">
        <v>26</v>
      </c>
      <c r="H89" s="5" t="s">
        <v>19</v>
      </c>
      <c r="I89" s="17" t="s">
        <v>71</v>
      </c>
      <c r="J89" s="5" t="s">
        <v>223</v>
      </c>
      <c r="K89" s="5" t="s">
        <v>21</v>
      </c>
      <c r="L89" s="5" t="s">
        <v>22</v>
      </c>
      <c r="M89" s="5" t="s">
        <v>22</v>
      </c>
      <c r="N89" s="18">
        <v>6000000</v>
      </c>
      <c r="O89" s="27" t="s">
        <v>185</v>
      </c>
    </row>
    <row r="90" spans="1:15" ht="44.25" customHeight="1" x14ac:dyDescent="0.25">
      <c r="A90" s="6" t="s">
        <v>13</v>
      </c>
      <c r="B90" s="2" t="s">
        <v>14</v>
      </c>
      <c r="C90" s="10" t="s">
        <v>120</v>
      </c>
      <c r="D90" s="3" t="s">
        <v>121</v>
      </c>
      <c r="E90" s="5" t="s">
        <v>16</v>
      </c>
      <c r="F90" s="5" t="s">
        <v>110</v>
      </c>
      <c r="G90" s="5" t="s">
        <v>26</v>
      </c>
      <c r="H90" s="5" t="s">
        <v>19</v>
      </c>
      <c r="I90" s="17" t="s">
        <v>76</v>
      </c>
      <c r="J90" s="5" t="s">
        <v>223</v>
      </c>
      <c r="K90" s="5" t="s">
        <v>21</v>
      </c>
      <c r="L90" s="5" t="s">
        <v>22</v>
      </c>
      <c r="M90" s="5" t="s">
        <v>22</v>
      </c>
      <c r="N90" s="18">
        <v>6000000</v>
      </c>
      <c r="O90" s="27" t="s">
        <v>185</v>
      </c>
    </row>
    <row r="91" spans="1:15" ht="44.25" customHeight="1" x14ac:dyDescent="0.25">
      <c r="A91" s="6" t="s">
        <v>13</v>
      </c>
      <c r="B91" s="2" t="s">
        <v>14</v>
      </c>
      <c r="C91" s="10" t="s">
        <v>122</v>
      </c>
      <c r="D91" s="3" t="s">
        <v>123</v>
      </c>
      <c r="E91" s="5" t="s">
        <v>16</v>
      </c>
      <c r="F91" s="5" t="s">
        <v>110</v>
      </c>
      <c r="G91" s="5" t="s">
        <v>26</v>
      </c>
      <c r="H91" s="5" t="s">
        <v>19</v>
      </c>
      <c r="I91" s="17" t="s">
        <v>82</v>
      </c>
      <c r="J91" s="5" t="s">
        <v>223</v>
      </c>
      <c r="K91" s="5" t="s">
        <v>21</v>
      </c>
      <c r="L91" s="5" t="s">
        <v>22</v>
      </c>
      <c r="M91" s="5" t="s">
        <v>22</v>
      </c>
      <c r="N91" s="18">
        <v>6000000</v>
      </c>
      <c r="O91" s="27" t="s">
        <v>185</v>
      </c>
    </row>
    <row r="92" spans="1:15" ht="44.25" customHeight="1" x14ac:dyDescent="0.25">
      <c r="A92" s="6" t="s">
        <v>13</v>
      </c>
      <c r="B92" s="2" t="s">
        <v>14</v>
      </c>
      <c r="C92" s="10" t="s">
        <v>124</v>
      </c>
      <c r="D92" s="3" t="s">
        <v>125</v>
      </c>
      <c r="E92" s="5" t="s">
        <v>16</v>
      </c>
      <c r="F92" s="5" t="s">
        <v>110</v>
      </c>
      <c r="G92" s="5" t="s">
        <v>26</v>
      </c>
      <c r="H92" s="5" t="s">
        <v>19</v>
      </c>
      <c r="I92" s="17" t="s">
        <v>88</v>
      </c>
      <c r="J92" s="5" t="s">
        <v>223</v>
      </c>
      <c r="K92" s="5" t="s">
        <v>21</v>
      </c>
      <c r="L92" s="5" t="s">
        <v>22</v>
      </c>
      <c r="M92" s="5" t="s">
        <v>22</v>
      </c>
      <c r="N92" s="18">
        <v>6000000</v>
      </c>
      <c r="O92" s="27" t="s">
        <v>185</v>
      </c>
    </row>
    <row r="93" spans="1:15" ht="24.95" customHeight="1" x14ac:dyDescent="0.25">
      <c r="A93" s="6" t="s">
        <v>13</v>
      </c>
      <c r="B93" s="2" t="s">
        <v>14</v>
      </c>
      <c r="C93" s="10" t="s">
        <v>117</v>
      </c>
      <c r="D93" s="3" t="s">
        <v>118</v>
      </c>
      <c r="E93" s="5" t="s">
        <v>16</v>
      </c>
      <c r="F93" s="5" t="s">
        <v>110</v>
      </c>
      <c r="G93" s="5" t="s">
        <v>26</v>
      </c>
      <c r="H93" s="5" t="s">
        <v>19</v>
      </c>
      <c r="I93" s="17" t="s">
        <v>71</v>
      </c>
      <c r="J93" s="5" t="s">
        <v>115</v>
      </c>
      <c r="K93" s="5" t="s">
        <v>21</v>
      </c>
      <c r="L93" s="5" t="s">
        <v>22</v>
      </c>
      <c r="M93" s="5" t="s">
        <v>22</v>
      </c>
      <c r="N93" s="18">
        <v>7000000</v>
      </c>
      <c r="O93" s="27" t="s">
        <v>116</v>
      </c>
    </row>
    <row r="94" spans="1:15" ht="24.95" customHeight="1" x14ac:dyDescent="0.25">
      <c r="A94" s="6" t="s">
        <v>13</v>
      </c>
      <c r="B94" s="2" t="s">
        <v>14</v>
      </c>
      <c r="C94" s="10" t="s">
        <v>120</v>
      </c>
      <c r="D94" s="3" t="s">
        <v>121</v>
      </c>
      <c r="E94" s="5" t="s">
        <v>16</v>
      </c>
      <c r="F94" s="5" t="s">
        <v>110</v>
      </c>
      <c r="G94" s="5" t="s">
        <v>26</v>
      </c>
      <c r="H94" s="5" t="s">
        <v>19</v>
      </c>
      <c r="I94" s="17" t="s">
        <v>76</v>
      </c>
      <c r="J94" s="5" t="s">
        <v>115</v>
      </c>
      <c r="K94" s="5" t="s">
        <v>21</v>
      </c>
      <c r="L94" s="5" t="s">
        <v>22</v>
      </c>
      <c r="M94" s="5" t="s">
        <v>22</v>
      </c>
      <c r="N94" s="18">
        <v>69000000</v>
      </c>
      <c r="O94" s="27" t="s">
        <v>116</v>
      </c>
    </row>
    <row r="95" spans="1:15" ht="24.95" customHeight="1" x14ac:dyDescent="0.25">
      <c r="A95" s="6" t="s">
        <v>13</v>
      </c>
      <c r="B95" s="2" t="s">
        <v>14</v>
      </c>
      <c r="C95" s="10" t="s">
        <v>122</v>
      </c>
      <c r="D95" s="3" t="s">
        <v>123</v>
      </c>
      <c r="E95" s="5" t="s">
        <v>16</v>
      </c>
      <c r="F95" s="5" t="s">
        <v>110</v>
      </c>
      <c r="G95" s="5" t="s">
        <v>26</v>
      </c>
      <c r="H95" s="5" t="s">
        <v>19</v>
      </c>
      <c r="I95" s="17" t="s">
        <v>82</v>
      </c>
      <c r="J95" s="5" t="s">
        <v>115</v>
      </c>
      <c r="K95" s="5" t="s">
        <v>21</v>
      </c>
      <c r="L95" s="5" t="s">
        <v>22</v>
      </c>
      <c r="M95" s="5" t="s">
        <v>22</v>
      </c>
      <c r="N95" s="18">
        <v>6000000</v>
      </c>
      <c r="O95" s="27" t="s">
        <v>116</v>
      </c>
    </row>
    <row r="96" spans="1:15" ht="24.95" customHeight="1" x14ac:dyDescent="0.25">
      <c r="A96" s="6" t="s">
        <v>13</v>
      </c>
      <c r="B96" s="2" t="s">
        <v>14</v>
      </c>
      <c r="C96" s="10" t="s">
        <v>124</v>
      </c>
      <c r="D96" s="3" t="s">
        <v>125</v>
      </c>
      <c r="E96" s="5" t="s">
        <v>16</v>
      </c>
      <c r="F96" s="5" t="s">
        <v>110</v>
      </c>
      <c r="G96" s="5" t="s">
        <v>26</v>
      </c>
      <c r="H96" s="5" t="s">
        <v>19</v>
      </c>
      <c r="I96" s="17" t="s">
        <v>88</v>
      </c>
      <c r="J96" s="5" t="s">
        <v>115</v>
      </c>
      <c r="K96" s="5" t="s">
        <v>21</v>
      </c>
      <c r="L96" s="5" t="s">
        <v>22</v>
      </c>
      <c r="M96" s="5" t="s">
        <v>22</v>
      </c>
      <c r="N96" s="18">
        <v>83000000</v>
      </c>
      <c r="O96" s="27" t="s">
        <v>116</v>
      </c>
    </row>
    <row r="97" spans="1:15" ht="32.25" customHeight="1" x14ac:dyDescent="0.25">
      <c r="A97" s="6" t="s">
        <v>13</v>
      </c>
      <c r="B97" s="2" t="s">
        <v>14</v>
      </c>
      <c r="C97" s="10" t="s">
        <v>117</v>
      </c>
      <c r="D97" s="3" t="s">
        <v>118</v>
      </c>
      <c r="E97" s="5" t="s">
        <v>16</v>
      </c>
      <c r="F97" s="5" t="s">
        <v>110</v>
      </c>
      <c r="G97" s="5" t="s">
        <v>18</v>
      </c>
      <c r="H97" s="5" t="s">
        <v>19</v>
      </c>
      <c r="I97" s="17" t="s">
        <v>71</v>
      </c>
      <c r="J97" s="5" t="s">
        <v>119</v>
      </c>
      <c r="K97" s="5" t="s">
        <v>21</v>
      </c>
      <c r="L97" s="5" t="s">
        <v>22</v>
      </c>
      <c r="M97" s="5" t="s">
        <v>22</v>
      </c>
      <c r="N97" s="21">
        <v>38000000</v>
      </c>
      <c r="O97" s="27" t="s">
        <v>203</v>
      </c>
    </row>
    <row r="98" spans="1:15" ht="32.25" customHeight="1" x14ac:dyDescent="0.25">
      <c r="A98" s="6" t="s">
        <v>13</v>
      </c>
      <c r="B98" s="2" t="s">
        <v>14</v>
      </c>
      <c r="C98" s="10" t="s">
        <v>117</v>
      </c>
      <c r="D98" s="3" t="s">
        <v>118</v>
      </c>
      <c r="E98" s="5" t="s">
        <v>16</v>
      </c>
      <c r="F98" s="5" t="s">
        <v>110</v>
      </c>
      <c r="G98" s="5" t="s">
        <v>23</v>
      </c>
      <c r="H98" s="5" t="s">
        <v>19</v>
      </c>
      <c r="I98" s="17" t="s">
        <v>71</v>
      </c>
      <c r="J98" s="5" t="s">
        <v>119</v>
      </c>
      <c r="K98" s="5" t="s">
        <v>21</v>
      </c>
      <c r="L98" s="5" t="s">
        <v>22</v>
      </c>
      <c r="M98" s="5" t="s">
        <v>22</v>
      </c>
      <c r="N98" s="21">
        <v>6400000</v>
      </c>
      <c r="O98" s="27" t="s">
        <v>204</v>
      </c>
    </row>
    <row r="99" spans="1:15" ht="32.25" customHeight="1" x14ac:dyDescent="0.25">
      <c r="A99" s="6" t="s">
        <v>13</v>
      </c>
      <c r="B99" s="2" t="s">
        <v>14</v>
      </c>
      <c r="C99" s="10" t="s">
        <v>120</v>
      </c>
      <c r="D99" s="3" t="s">
        <v>121</v>
      </c>
      <c r="E99" s="5" t="s">
        <v>16</v>
      </c>
      <c r="F99" s="5" t="s">
        <v>110</v>
      </c>
      <c r="G99" s="5" t="s">
        <v>18</v>
      </c>
      <c r="H99" s="5" t="s">
        <v>19</v>
      </c>
      <c r="I99" s="17" t="s">
        <v>76</v>
      </c>
      <c r="J99" s="5" t="s">
        <v>119</v>
      </c>
      <c r="K99" s="5" t="s">
        <v>21</v>
      </c>
      <c r="L99" s="5" t="s">
        <v>22</v>
      </c>
      <c r="M99" s="5" t="s">
        <v>22</v>
      </c>
      <c r="N99" s="21">
        <v>83000000</v>
      </c>
      <c r="O99" s="27" t="s">
        <v>203</v>
      </c>
    </row>
    <row r="100" spans="1:15" ht="32.25" customHeight="1" x14ac:dyDescent="0.25">
      <c r="A100" s="6" t="s">
        <v>13</v>
      </c>
      <c r="B100" s="2" t="s">
        <v>14</v>
      </c>
      <c r="C100" s="10" t="s">
        <v>120</v>
      </c>
      <c r="D100" s="3" t="s">
        <v>121</v>
      </c>
      <c r="E100" s="5" t="s">
        <v>16</v>
      </c>
      <c r="F100" s="5" t="s">
        <v>110</v>
      </c>
      <c r="G100" s="5" t="s">
        <v>23</v>
      </c>
      <c r="H100" s="5" t="s">
        <v>19</v>
      </c>
      <c r="I100" s="17" t="s">
        <v>76</v>
      </c>
      <c r="J100" s="5" t="s">
        <v>119</v>
      </c>
      <c r="K100" s="5" t="s">
        <v>21</v>
      </c>
      <c r="L100" s="5" t="s">
        <v>22</v>
      </c>
      <c r="M100" s="5" t="s">
        <v>22</v>
      </c>
      <c r="N100" s="21">
        <v>13900000</v>
      </c>
      <c r="O100" s="27" t="s">
        <v>204</v>
      </c>
    </row>
    <row r="101" spans="1:15" ht="32.25" customHeight="1" x14ac:dyDescent="0.25">
      <c r="A101" s="6" t="s">
        <v>13</v>
      </c>
      <c r="B101" s="2" t="s">
        <v>14</v>
      </c>
      <c r="C101" s="10" t="s">
        <v>122</v>
      </c>
      <c r="D101" s="3" t="s">
        <v>123</v>
      </c>
      <c r="E101" s="5" t="s">
        <v>16</v>
      </c>
      <c r="F101" s="5" t="s">
        <v>110</v>
      </c>
      <c r="G101" s="5" t="s">
        <v>18</v>
      </c>
      <c r="H101" s="5" t="s">
        <v>19</v>
      </c>
      <c r="I101" s="17" t="s">
        <v>82</v>
      </c>
      <c r="J101" s="5" t="s">
        <v>119</v>
      </c>
      <c r="K101" s="5" t="s">
        <v>21</v>
      </c>
      <c r="L101" s="5" t="s">
        <v>22</v>
      </c>
      <c r="M101" s="5" t="s">
        <v>22</v>
      </c>
      <c r="N101" s="21">
        <v>25900000</v>
      </c>
      <c r="O101" s="27" t="s">
        <v>203</v>
      </c>
    </row>
    <row r="102" spans="1:15" ht="32.25" customHeight="1" x14ac:dyDescent="0.25">
      <c r="A102" s="6" t="s">
        <v>13</v>
      </c>
      <c r="B102" s="2" t="s">
        <v>14</v>
      </c>
      <c r="C102" s="10" t="s">
        <v>122</v>
      </c>
      <c r="D102" s="3" t="s">
        <v>123</v>
      </c>
      <c r="E102" s="5" t="s">
        <v>16</v>
      </c>
      <c r="F102" s="5" t="s">
        <v>110</v>
      </c>
      <c r="G102" s="5" t="s">
        <v>23</v>
      </c>
      <c r="H102" s="5" t="s">
        <v>19</v>
      </c>
      <c r="I102" s="17" t="s">
        <v>82</v>
      </c>
      <c r="J102" s="5" t="s">
        <v>119</v>
      </c>
      <c r="K102" s="5" t="s">
        <v>21</v>
      </c>
      <c r="L102" s="5" t="s">
        <v>22</v>
      </c>
      <c r="M102" s="5" t="s">
        <v>22</v>
      </c>
      <c r="N102" s="21">
        <v>4300000</v>
      </c>
      <c r="O102" s="27" t="s">
        <v>204</v>
      </c>
    </row>
    <row r="103" spans="1:15" ht="32.25" customHeight="1" x14ac:dyDescent="0.25">
      <c r="A103" s="6" t="s">
        <v>13</v>
      </c>
      <c r="B103" s="2" t="s">
        <v>14</v>
      </c>
      <c r="C103" s="10" t="s">
        <v>124</v>
      </c>
      <c r="D103" s="3" t="s">
        <v>125</v>
      </c>
      <c r="E103" s="5" t="s">
        <v>16</v>
      </c>
      <c r="F103" s="5" t="s">
        <v>110</v>
      </c>
      <c r="G103" s="5" t="s">
        <v>18</v>
      </c>
      <c r="H103" s="5" t="s">
        <v>19</v>
      </c>
      <c r="I103" s="17" t="s">
        <v>88</v>
      </c>
      <c r="J103" s="5" t="s">
        <v>119</v>
      </c>
      <c r="K103" s="5" t="s">
        <v>21</v>
      </c>
      <c r="L103" s="5" t="s">
        <v>22</v>
      </c>
      <c r="M103" s="5" t="s">
        <v>22</v>
      </c>
      <c r="N103" s="21">
        <v>69000000</v>
      </c>
      <c r="O103" s="27" t="s">
        <v>203</v>
      </c>
    </row>
    <row r="104" spans="1:15" ht="32.25" customHeight="1" x14ac:dyDescent="0.25">
      <c r="A104" s="6" t="s">
        <v>13</v>
      </c>
      <c r="B104" s="2" t="s">
        <v>14</v>
      </c>
      <c r="C104" s="10" t="s">
        <v>124</v>
      </c>
      <c r="D104" s="3" t="s">
        <v>125</v>
      </c>
      <c r="E104" s="5" t="s">
        <v>16</v>
      </c>
      <c r="F104" s="5" t="s">
        <v>110</v>
      </c>
      <c r="G104" s="5" t="s">
        <v>23</v>
      </c>
      <c r="H104" s="5" t="s">
        <v>19</v>
      </c>
      <c r="I104" s="17" t="s">
        <v>88</v>
      </c>
      <c r="J104" s="5" t="s">
        <v>119</v>
      </c>
      <c r="K104" s="5" t="s">
        <v>21</v>
      </c>
      <c r="L104" s="5" t="s">
        <v>22</v>
      </c>
      <c r="M104" s="5" t="s">
        <v>22</v>
      </c>
      <c r="N104" s="21">
        <v>11500000</v>
      </c>
      <c r="O104" s="27" t="s">
        <v>204</v>
      </c>
    </row>
    <row r="105" spans="1:15" ht="32.25" customHeight="1" x14ac:dyDescent="0.25">
      <c r="A105" s="6" t="s">
        <v>13</v>
      </c>
      <c r="B105" s="4" t="s">
        <v>14</v>
      </c>
      <c r="C105" s="14" t="s">
        <v>126</v>
      </c>
      <c r="D105" s="28" t="s">
        <v>127</v>
      </c>
      <c r="E105" s="5" t="s">
        <v>16</v>
      </c>
      <c r="F105" s="5" t="s">
        <v>128</v>
      </c>
      <c r="G105" s="5" t="s">
        <v>18</v>
      </c>
      <c r="H105" s="5" t="s">
        <v>19</v>
      </c>
      <c r="I105" s="17" t="s">
        <v>52</v>
      </c>
      <c r="J105" s="5" t="s">
        <v>129</v>
      </c>
      <c r="K105" s="5" t="s">
        <v>21</v>
      </c>
      <c r="L105" s="5" t="s">
        <v>22</v>
      </c>
      <c r="M105" s="5" t="s">
        <v>22</v>
      </c>
      <c r="N105" s="18">
        <v>137000000</v>
      </c>
      <c r="O105" s="27" t="s">
        <v>205</v>
      </c>
    </row>
    <row r="106" spans="1:15" ht="32.25" customHeight="1" x14ac:dyDescent="0.25">
      <c r="A106" s="6" t="s">
        <v>13</v>
      </c>
      <c r="B106" s="4" t="s">
        <v>14</v>
      </c>
      <c r="C106" s="14" t="s">
        <v>126</v>
      </c>
      <c r="D106" s="28" t="s">
        <v>127</v>
      </c>
      <c r="E106" s="5" t="s">
        <v>16</v>
      </c>
      <c r="F106" s="5" t="s">
        <v>128</v>
      </c>
      <c r="G106" s="5" t="s">
        <v>23</v>
      </c>
      <c r="H106" s="5" t="s">
        <v>19</v>
      </c>
      <c r="I106" s="17" t="s">
        <v>52</v>
      </c>
      <c r="J106" s="5" t="s">
        <v>129</v>
      </c>
      <c r="K106" s="5" t="s">
        <v>21</v>
      </c>
      <c r="L106" s="5" t="s">
        <v>22</v>
      </c>
      <c r="M106" s="5" t="s">
        <v>22</v>
      </c>
      <c r="N106" s="18">
        <v>22100000</v>
      </c>
      <c r="O106" s="27" t="s">
        <v>206</v>
      </c>
    </row>
    <row r="107" spans="1:15" ht="24.95" customHeight="1" x14ac:dyDescent="0.25">
      <c r="A107" s="6" t="s">
        <v>13</v>
      </c>
      <c r="B107" s="2" t="s">
        <v>14</v>
      </c>
      <c r="C107" s="14">
        <v>1005117</v>
      </c>
      <c r="D107" s="28" t="s">
        <v>181</v>
      </c>
      <c r="E107" s="5" t="s">
        <v>16</v>
      </c>
      <c r="F107" s="5" t="s">
        <v>128</v>
      </c>
      <c r="G107" s="5" t="s">
        <v>26</v>
      </c>
      <c r="H107" s="5" t="s">
        <v>19</v>
      </c>
      <c r="I107" s="5">
        <v>3535</v>
      </c>
      <c r="J107" s="5" t="s">
        <v>129</v>
      </c>
      <c r="K107" s="5" t="s">
        <v>21</v>
      </c>
      <c r="L107" s="5" t="s">
        <v>22</v>
      </c>
      <c r="M107" s="5" t="s">
        <v>22</v>
      </c>
      <c r="N107" s="18">
        <v>100000000</v>
      </c>
      <c r="O107" s="27" t="s">
        <v>186</v>
      </c>
    </row>
    <row r="108" spans="1:15" ht="24.95" customHeight="1" x14ac:dyDescent="0.25">
      <c r="A108" s="6" t="s">
        <v>13</v>
      </c>
      <c r="B108" s="2" t="s">
        <v>14</v>
      </c>
      <c r="C108" s="14">
        <v>1005117</v>
      </c>
      <c r="D108" s="28" t="s">
        <v>181</v>
      </c>
      <c r="E108" s="5" t="s">
        <v>16</v>
      </c>
      <c r="F108" s="5" t="s">
        <v>128</v>
      </c>
      <c r="G108" s="5" t="s">
        <v>24</v>
      </c>
      <c r="H108" s="5" t="s">
        <v>19</v>
      </c>
      <c r="I108" s="5">
        <v>3535</v>
      </c>
      <c r="J108" s="5" t="s">
        <v>129</v>
      </c>
      <c r="K108" s="5" t="s">
        <v>21</v>
      </c>
      <c r="L108" s="5" t="s">
        <v>22</v>
      </c>
      <c r="M108" s="5" t="s">
        <v>22</v>
      </c>
      <c r="N108" s="18">
        <v>743900000</v>
      </c>
      <c r="O108" s="27" t="s">
        <v>186</v>
      </c>
    </row>
    <row r="109" spans="1:15" ht="24.95" customHeight="1" x14ac:dyDescent="0.25">
      <c r="A109" s="6" t="s">
        <v>13</v>
      </c>
      <c r="B109" s="2" t="s">
        <v>14</v>
      </c>
      <c r="C109" s="14">
        <v>1005001</v>
      </c>
      <c r="D109" s="28" t="s">
        <v>15</v>
      </c>
      <c r="E109" s="5" t="s">
        <v>16</v>
      </c>
      <c r="F109" s="5" t="s">
        <v>128</v>
      </c>
      <c r="G109" s="5" t="s">
        <v>26</v>
      </c>
      <c r="H109" s="5" t="s">
        <v>19</v>
      </c>
      <c r="I109" s="5">
        <v>3535</v>
      </c>
      <c r="J109" s="5" t="s">
        <v>130</v>
      </c>
      <c r="K109" s="5" t="s">
        <v>21</v>
      </c>
      <c r="L109" s="5" t="s">
        <v>22</v>
      </c>
      <c r="M109" s="5" t="s">
        <v>22</v>
      </c>
      <c r="N109" s="18">
        <v>33000000</v>
      </c>
      <c r="O109" s="27" t="s">
        <v>131</v>
      </c>
    </row>
    <row r="110" spans="1:15" ht="32.25" customHeight="1" x14ac:dyDescent="0.25">
      <c r="A110" s="6" t="s">
        <v>13</v>
      </c>
      <c r="B110" s="4" t="s">
        <v>14</v>
      </c>
      <c r="C110" s="14" t="s">
        <v>132</v>
      </c>
      <c r="D110" s="45" t="s">
        <v>133</v>
      </c>
      <c r="E110" s="5" t="s">
        <v>16</v>
      </c>
      <c r="F110" s="5" t="s">
        <v>128</v>
      </c>
      <c r="G110" s="5" t="s">
        <v>18</v>
      </c>
      <c r="H110" s="5" t="s">
        <v>19</v>
      </c>
      <c r="I110" s="17" t="s">
        <v>52</v>
      </c>
      <c r="J110" s="5" t="s">
        <v>134</v>
      </c>
      <c r="K110" s="5" t="s">
        <v>21</v>
      </c>
      <c r="L110" s="5" t="s">
        <v>22</v>
      </c>
      <c r="M110" s="5" t="s">
        <v>22</v>
      </c>
      <c r="N110" s="18">
        <v>11000000</v>
      </c>
      <c r="O110" s="27" t="s">
        <v>207</v>
      </c>
    </row>
    <row r="111" spans="1:15" ht="32.25" customHeight="1" x14ac:dyDescent="0.25">
      <c r="A111" s="6" t="s">
        <v>13</v>
      </c>
      <c r="B111" s="4" t="s">
        <v>14</v>
      </c>
      <c r="C111" s="14" t="s">
        <v>132</v>
      </c>
      <c r="D111" s="28" t="s">
        <v>133</v>
      </c>
      <c r="E111" s="5" t="s">
        <v>16</v>
      </c>
      <c r="F111" s="5" t="s">
        <v>128</v>
      </c>
      <c r="G111" s="5" t="s">
        <v>23</v>
      </c>
      <c r="H111" s="5" t="s">
        <v>19</v>
      </c>
      <c r="I111" s="17" t="s">
        <v>52</v>
      </c>
      <c r="J111" s="5" t="s">
        <v>134</v>
      </c>
      <c r="K111" s="5" t="s">
        <v>21</v>
      </c>
      <c r="L111" s="5" t="s">
        <v>22</v>
      </c>
      <c r="M111" s="5" t="s">
        <v>22</v>
      </c>
      <c r="N111" s="18">
        <v>1850000</v>
      </c>
      <c r="O111" s="27" t="s">
        <v>208</v>
      </c>
    </row>
    <row r="112" spans="1:15" ht="27" customHeight="1" x14ac:dyDescent="0.25">
      <c r="A112" s="6" t="s">
        <v>13</v>
      </c>
      <c r="B112" s="2" t="s">
        <v>14</v>
      </c>
      <c r="C112" s="14" t="s">
        <v>132</v>
      </c>
      <c r="D112" s="28" t="s">
        <v>133</v>
      </c>
      <c r="E112" s="5" t="s">
        <v>16</v>
      </c>
      <c r="F112" s="5" t="s">
        <v>128</v>
      </c>
      <c r="G112" s="5" t="s">
        <v>26</v>
      </c>
      <c r="H112" s="5" t="s">
        <v>19</v>
      </c>
      <c r="I112" s="5">
        <v>3535</v>
      </c>
      <c r="J112" s="5" t="s">
        <v>134</v>
      </c>
      <c r="K112" s="5" t="s">
        <v>21</v>
      </c>
      <c r="L112" s="5" t="s">
        <v>22</v>
      </c>
      <c r="M112" s="5" t="s">
        <v>22</v>
      </c>
      <c r="N112" s="18">
        <v>13000000</v>
      </c>
      <c r="O112" s="27" t="s">
        <v>135</v>
      </c>
    </row>
    <row r="113" spans="1:15" ht="32.25" customHeight="1" x14ac:dyDescent="0.25">
      <c r="A113" s="6" t="s">
        <v>13</v>
      </c>
      <c r="B113" s="4" t="s">
        <v>14</v>
      </c>
      <c r="C113" s="14" t="s">
        <v>132</v>
      </c>
      <c r="D113" s="28" t="s">
        <v>133</v>
      </c>
      <c r="E113" s="5" t="s">
        <v>14</v>
      </c>
      <c r="F113" s="5" t="s">
        <v>128</v>
      </c>
      <c r="G113" s="5" t="s">
        <v>18</v>
      </c>
      <c r="H113" s="5" t="s">
        <v>19</v>
      </c>
      <c r="I113" s="17" t="s">
        <v>52</v>
      </c>
      <c r="J113" s="5" t="s">
        <v>134</v>
      </c>
      <c r="K113" s="5" t="s">
        <v>21</v>
      </c>
      <c r="L113" s="5" t="s">
        <v>22</v>
      </c>
      <c r="M113" s="5" t="s">
        <v>22</v>
      </c>
      <c r="N113" s="18">
        <v>1000000</v>
      </c>
      <c r="O113" s="27" t="s">
        <v>209</v>
      </c>
    </row>
    <row r="114" spans="1:15" ht="32.25" customHeight="1" x14ac:dyDescent="0.25">
      <c r="A114" s="6" t="s">
        <v>13</v>
      </c>
      <c r="B114" s="4" t="s">
        <v>14</v>
      </c>
      <c r="C114" s="14" t="s">
        <v>132</v>
      </c>
      <c r="D114" s="28" t="s">
        <v>133</v>
      </c>
      <c r="E114" s="5" t="s">
        <v>14</v>
      </c>
      <c r="F114" s="5" t="s">
        <v>128</v>
      </c>
      <c r="G114" s="5" t="s">
        <v>23</v>
      </c>
      <c r="H114" s="5" t="s">
        <v>19</v>
      </c>
      <c r="I114" s="17" t="s">
        <v>52</v>
      </c>
      <c r="J114" s="5" t="s">
        <v>134</v>
      </c>
      <c r="K114" s="5" t="s">
        <v>21</v>
      </c>
      <c r="L114" s="5" t="s">
        <v>22</v>
      </c>
      <c r="M114" s="5" t="s">
        <v>22</v>
      </c>
      <c r="N114" s="18">
        <v>170000</v>
      </c>
      <c r="O114" s="27" t="s">
        <v>210</v>
      </c>
    </row>
    <row r="115" spans="1:15" ht="15.75" customHeight="1" x14ac:dyDescent="0.25">
      <c r="A115" s="6" t="s">
        <v>13</v>
      </c>
      <c r="B115" s="2" t="s">
        <v>14</v>
      </c>
      <c r="C115" s="15">
        <v>1005141</v>
      </c>
      <c r="D115" s="28" t="s">
        <v>188</v>
      </c>
      <c r="E115" s="5" t="s">
        <v>16</v>
      </c>
      <c r="F115" s="5" t="s">
        <v>128</v>
      </c>
      <c r="G115" s="5" t="s">
        <v>26</v>
      </c>
      <c r="H115" s="5" t="s">
        <v>19</v>
      </c>
      <c r="I115" s="5">
        <v>922</v>
      </c>
      <c r="J115" s="5" t="s">
        <v>136</v>
      </c>
      <c r="K115" s="5" t="s">
        <v>21</v>
      </c>
      <c r="L115" s="5" t="s">
        <v>22</v>
      </c>
      <c r="M115" s="5" t="s">
        <v>22</v>
      </c>
      <c r="N115" s="18">
        <v>5000000</v>
      </c>
      <c r="O115" s="27" t="s">
        <v>137</v>
      </c>
    </row>
    <row r="116" spans="1:15" ht="32.25" customHeight="1" x14ac:dyDescent="0.25">
      <c r="A116" s="6" t="s">
        <v>13</v>
      </c>
      <c r="B116" s="4" t="s">
        <v>14</v>
      </c>
      <c r="C116" s="14" t="s">
        <v>138</v>
      </c>
      <c r="D116" s="28" t="s">
        <v>139</v>
      </c>
      <c r="E116" s="5" t="s">
        <v>16</v>
      </c>
      <c r="F116" s="5" t="s">
        <v>128</v>
      </c>
      <c r="G116" s="5" t="s">
        <v>18</v>
      </c>
      <c r="H116" s="5" t="s">
        <v>19</v>
      </c>
      <c r="I116" s="17" t="s">
        <v>52</v>
      </c>
      <c r="J116" s="5" t="s">
        <v>140</v>
      </c>
      <c r="K116" s="5" t="s">
        <v>21</v>
      </c>
      <c r="L116" s="5" t="s">
        <v>22</v>
      </c>
      <c r="M116" s="5" t="s">
        <v>22</v>
      </c>
      <c r="N116" s="18">
        <v>7200000</v>
      </c>
      <c r="O116" s="27" t="s">
        <v>211</v>
      </c>
    </row>
    <row r="117" spans="1:15" ht="32.25" customHeight="1" x14ac:dyDescent="0.25">
      <c r="A117" s="6" t="s">
        <v>13</v>
      </c>
      <c r="B117" s="4" t="s">
        <v>14</v>
      </c>
      <c r="C117" s="14" t="s">
        <v>138</v>
      </c>
      <c r="D117" s="28" t="s">
        <v>139</v>
      </c>
      <c r="E117" s="5" t="s">
        <v>16</v>
      </c>
      <c r="F117" s="5" t="s">
        <v>128</v>
      </c>
      <c r="G117" s="5" t="s">
        <v>23</v>
      </c>
      <c r="H117" s="5" t="s">
        <v>19</v>
      </c>
      <c r="I117" s="17" t="s">
        <v>52</v>
      </c>
      <c r="J117" s="5" t="s">
        <v>140</v>
      </c>
      <c r="K117" s="5" t="s">
        <v>21</v>
      </c>
      <c r="L117" s="5" t="s">
        <v>22</v>
      </c>
      <c r="M117" s="5" t="s">
        <v>22</v>
      </c>
      <c r="N117" s="18">
        <v>1200000</v>
      </c>
      <c r="O117" s="27" t="s">
        <v>212</v>
      </c>
    </row>
    <row r="118" spans="1:15" ht="24.95" customHeight="1" x14ac:dyDescent="0.25">
      <c r="A118" s="6" t="s">
        <v>13</v>
      </c>
      <c r="B118" s="2" t="s">
        <v>14</v>
      </c>
      <c r="C118" s="14" t="s">
        <v>138</v>
      </c>
      <c r="D118" s="28" t="s">
        <v>187</v>
      </c>
      <c r="E118" s="5" t="s">
        <v>16</v>
      </c>
      <c r="F118" s="5" t="s">
        <v>128</v>
      </c>
      <c r="G118" s="5" t="s">
        <v>26</v>
      </c>
      <c r="H118" s="5" t="s">
        <v>19</v>
      </c>
      <c r="I118" s="5">
        <v>3535</v>
      </c>
      <c r="J118" s="5" t="s">
        <v>140</v>
      </c>
      <c r="K118" s="5" t="s">
        <v>21</v>
      </c>
      <c r="L118" s="5" t="s">
        <v>22</v>
      </c>
      <c r="M118" s="5" t="s">
        <v>22</v>
      </c>
      <c r="N118" s="18">
        <v>16000000</v>
      </c>
      <c r="O118" s="27" t="s">
        <v>141</v>
      </c>
    </row>
    <row r="119" spans="1:15" ht="32.25" customHeight="1" x14ac:dyDescent="0.25">
      <c r="A119" s="6" t="s">
        <v>13</v>
      </c>
      <c r="B119" s="4" t="s">
        <v>14</v>
      </c>
      <c r="C119" s="14" t="s">
        <v>138</v>
      </c>
      <c r="D119" s="28" t="s">
        <v>139</v>
      </c>
      <c r="E119" s="5" t="s">
        <v>14</v>
      </c>
      <c r="F119" s="5" t="s">
        <v>128</v>
      </c>
      <c r="G119" s="5" t="s">
        <v>18</v>
      </c>
      <c r="H119" s="5" t="s">
        <v>19</v>
      </c>
      <c r="I119" s="17" t="s">
        <v>52</v>
      </c>
      <c r="J119" s="5" t="s">
        <v>140</v>
      </c>
      <c r="K119" s="5" t="s">
        <v>21</v>
      </c>
      <c r="L119" s="5" t="s">
        <v>22</v>
      </c>
      <c r="M119" s="5" t="s">
        <v>22</v>
      </c>
      <c r="N119" s="18">
        <v>6500000</v>
      </c>
      <c r="O119" s="27" t="s">
        <v>213</v>
      </c>
    </row>
    <row r="120" spans="1:15" ht="32.25" customHeight="1" x14ac:dyDescent="0.25">
      <c r="A120" s="6" t="s">
        <v>13</v>
      </c>
      <c r="B120" s="4" t="s">
        <v>14</v>
      </c>
      <c r="C120" s="14" t="s">
        <v>138</v>
      </c>
      <c r="D120" s="28" t="s">
        <v>139</v>
      </c>
      <c r="E120" s="5" t="s">
        <v>14</v>
      </c>
      <c r="F120" s="5" t="s">
        <v>128</v>
      </c>
      <c r="G120" s="5" t="s">
        <v>23</v>
      </c>
      <c r="H120" s="5" t="s">
        <v>19</v>
      </c>
      <c r="I120" s="17" t="s">
        <v>52</v>
      </c>
      <c r="J120" s="5" t="s">
        <v>140</v>
      </c>
      <c r="K120" s="5" t="s">
        <v>21</v>
      </c>
      <c r="L120" s="5" t="s">
        <v>22</v>
      </c>
      <c r="M120" s="5" t="s">
        <v>22</v>
      </c>
      <c r="N120" s="18">
        <v>1080000</v>
      </c>
      <c r="O120" s="27" t="s">
        <v>214</v>
      </c>
    </row>
    <row r="121" spans="1:15" ht="24.95" customHeight="1" x14ac:dyDescent="0.25">
      <c r="A121" s="6" t="s">
        <v>13</v>
      </c>
      <c r="B121" s="2" t="s">
        <v>14</v>
      </c>
      <c r="C121" s="16">
        <v>1005001</v>
      </c>
      <c r="D121" s="28" t="s">
        <v>15</v>
      </c>
      <c r="E121" s="5" t="s">
        <v>16</v>
      </c>
      <c r="F121" s="5" t="s">
        <v>128</v>
      </c>
      <c r="G121" s="5" t="s">
        <v>26</v>
      </c>
      <c r="H121" s="5" t="s">
        <v>19</v>
      </c>
      <c r="I121" s="5">
        <v>3535</v>
      </c>
      <c r="J121" s="5" t="s">
        <v>142</v>
      </c>
      <c r="K121" s="5" t="s">
        <v>21</v>
      </c>
      <c r="L121" s="5" t="s">
        <v>22</v>
      </c>
      <c r="M121" s="5" t="s">
        <v>22</v>
      </c>
      <c r="N121" s="18">
        <v>15000000</v>
      </c>
      <c r="O121" s="27" t="s">
        <v>143</v>
      </c>
    </row>
    <row r="122" spans="1:15" ht="14.1" customHeight="1" x14ac:dyDescent="0.25">
      <c r="A122" s="6" t="s">
        <v>13</v>
      </c>
      <c r="B122" s="2" t="s">
        <v>14</v>
      </c>
      <c r="C122" s="4">
        <v>1005112</v>
      </c>
      <c r="D122" s="28" t="s">
        <v>178</v>
      </c>
      <c r="E122" s="5" t="s">
        <v>16</v>
      </c>
      <c r="F122" s="5" t="s">
        <v>128</v>
      </c>
      <c r="G122" s="5" t="s">
        <v>26</v>
      </c>
      <c r="H122" s="5" t="s">
        <v>19</v>
      </c>
      <c r="I122" s="5">
        <v>716</v>
      </c>
      <c r="J122" s="5" t="s">
        <v>144</v>
      </c>
      <c r="K122" s="5" t="s">
        <v>21</v>
      </c>
      <c r="L122" s="5" t="s">
        <v>22</v>
      </c>
      <c r="M122" s="5" t="s">
        <v>22</v>
      </c>
      <c r="N122" s="18">
        <v>20000000</v>
      </c>
      <c r="O122" s="27" t="s">
        <v>145</v>
      </c>
    </row>
    <row r="123" spans="1:15" ht="37.5" customHeight="1" x14ac:dyDescent="0.25">
      <c r="A123" s="6" t="s">
        <v>13</v>
      </c>
      <c r="B123" s="2" t="s">
        <v>14</v>
      </c>
      <c r="C123" s="4" t="s">
        <v>146</v>
      </c>
      <c r="D123" s="28" t="s">
        <v>147</v>
      </c>
      <c r="E123" s="5" t="s">
        <v>16</v>
      </c>
      <c r="F123" s="5" t="s">
        <v>148</v>
      </c>
      <c r="G123" s="5" t="s">
        <v>18</v>
      </c>
      <c r="H123" s="5" t="s">
        <v>19</v>
      </c>
      <c r="I123" s="17" t="s">
        <v>149</v>
      </c>
      <c r="J123" s="5" t="s">
        <v>150</v>
      </c>
      <c r="K123" s="5" t="s">
        <v>21</v>
      </c>
      <c r="L123" s="5" t="s">
        <v>22</v>
      </c>
      <c r="M123" s="5" t="s">
        <v>22</v>
      </c>
      <c r="N123" s="18">
        <v>46800000</v>
      </c>
      <c r="O123" s="27" t="s">
        <v>215</v>
      </c>
    </row>
    <row r="124" spans="1:15" ht="37.5" customHeight="1" x14ac:dyDescent="0.25">
      <c r="A124" s="6" t="s">
        <v>13</v>
      </c>
      <c r="B124" s="2" t="s">
        <v>14</v>
      </c>
      <c r="C124" s="4" t="s">
        <v>151</v>
      </c>
      <c r="D124" s="28" t="s">
        <v>152</v>
      </c>
      <c r="E124" s="5" t="s">
        <v>16</v>
      </c>
      <c r="F124" s="5" t="s">
        <v>148</v>
      </c>
      <c r="G124" s="5" t="s">
        <v>18</v>
      </c>
      <c r="H124" s="5" t="s">
        <v>19</v>
      </c>
      <c r="I124" s="17" t="s">
        <v>47</v>
      </c>
      <c r="J124" s="5" t="s">
        <v>150</v>
      </c>
      <c r="K124" s="5" t="s">
        <v>21</v>
      </c>
      <c r="L124" s="5" t="s">
        <v>22</v>
      </c>
      <c r="M124" s="5" t="s">
        <v>22</v>
      </c>
      <c r="N124" s="18">
        <v>21000000</v>
      </c>
      <c r="O124" s="27" t="s">
        <v>215</v>
      </c>
    </row>
    <row r="125" spans="1:15" ht="37.5" customHeight="1" x14ac:dyDescent="0.25">
      <c r="A125" s="6" t="s">
        <v>13</v>
      </c>
      <c r="B125" s="2" t="s">
        <v>14</v>
      </c>
      <c r="C125" s="4" t="s">
        <v>153</v>
      </c>
      <c r="D125" s="28" t="s">
        <v>154</v>
      </c>
      <c r="E125" s="5" t="s">
        <v>16</v>
      </c>
      <c r="F125" s="5" t="s">
        <v>148</v>
      </c>
      <c r="G125" s="5" t="s">
        <v>18</v>
      </c>
      <c r="H125" s="5" t="s">
        <v>19</v>
      </c>
      <c r="I125" s="17" t="s">
        <v>155</v>
      </c>
      <c r="J125" s="5" t="s">
        <v>150</v>
      </c>
      <c r="K125" s="5" t="s">
        <v>21</v>
      </c>
      <c r="L125" s="5" t="s">
        <v>22</v>
      </c>
      <c r="M125" s="5" t="s">
        <v>22</v>
      </c>
      <c r="N125" s="18">
        <v>18400000</v>
      </c>
      <c r="O125" s="27" t="s">
        <v>215</v>
      </c>
    </row>
    <row r="126" spans="1:15" ht="37.5" customHeight="1" x14ac:dyDescent="0.25">
      <c r="A126" s="6" t="s">
        <v>13</v>
      </c>
      <c r="B126" s="2" t="s">
        <v>14</v>
      </c>
      <c r="C126" s="4" t="s">
        <v>156</v>
      </c>
      <c r="D126" s="28" t="s">
        <v>157</v>
      </c>
      <c r="E126" s="5" t="s">
        <v>16</v>
      </c>
      <c r="F126" s="5" t="s">
        <v>148</v>
      </c>
      <c r="G126" s="5" t="s">
        <v>18</v>
      </c>
      <c r="H126" s="5" t="s">
        <v>19</v>
      </c>
      <c r="I126" s="17" t="s">
        <v>82</v>
      </c>
      <c r="J126" s="5" t="s">
        <v>150</v>
      </c>
      <c r="K126" s="5" t="s">
        <v>21</v>
      </c>
      <c r="L126" s="5" t="s">
        <v>22</v>
      </c>
      <c r="M126" s="5" t="s">
        <v>22</v>
      </c>
      <c r="N126" s="18">
        <v>21000000</v>
      </c>
      <c r="O126" s="27" t="s">
        <v>215</v>
      </c>
    </row>
    <row r="127" spans="1:15" ht="37.5" customHeight="1" x14ac:dyDescent="0.25">
      <c r="A127" s="6" t="s">
        <v>13</v>
      </c>
      <c r="B127" s="2" t="s">
        <v>14</v>
      </c>
      <c r="C127" s="4" t="s">
        <v>158</v>
      </c>
      <c r="D127" s="28" t="s">
        <v>159</v>
      </c>
      <c r="E127" s="5" t="s">
        <v>16</v>
      </c>
      <c r="F127" s="5" t="s">
        <v>148</v>
      </c>
      <c r="G127" s="5" t="s">
        <v>18</v>
      </c>
      <c r="H127" s="5" t="s">
        <v>19</v>
      </c>
      <c r="I127" s="17" t="s">
        <v>45</v>
      </c>
      <c r="J127" s="5" t="s">
        <v>150</v>
      </c>
      <c r="K127" s="5" t="s">
        <v>21</v>
      </c>
      <c r="L127" s="5" t="s">
        <v>22</v>
      </c>
      <c r="M127" s="5" t="s">
        <v>22</v>
      </c>
      <c r="N127" s="18">
        <v>11050000</v>
      </c>
      <c r="O127" s="27" t="s">
        <v>215</v>
      </c>
    </row>
    <row r="128" spans="1:15" ht="58.5" customHeight="1" x14ac:dyDescent="0.25">
      <c r="A128" s="6" t="s">
        <v>13</v>
      </c>
      <c r="B128" s="2" t="s">
        <v>14</v>
      </c>
      <c r="C128" s="4" t="s">
        <v>146</v>
      </c>
      <c r="D128" s="28" t="s">
        <v>147</v>
      </c>
      <c r="E128" s="5" t="s">
        <v>16</v>
      </c>
      <c r="F128" s="5" t="s">
        <v>148</v>
      </c>
      <c r="G128" s="5" t="s">
        <v>23</v>
      </c>
      <c r="H128" s="5" t="s">
        <v>19</v>
      </c>
      <c r="I128" s="17" t="s">
        <v>149</v>
      </c>
      <c r="J128" s="5" t="s">
        <v>150</v>
      </c>
      <c r="K128" s="5" t="s">
        <v>21</v>
      </c>
      <c r="L128" s="5" t="s">
        <v>22</v>
      </c>
      <c r="M128" s="5" t="s">
        <v>22</v>
      </c>
      <c r="N128" s="18">
        <v>8700000</v>
      </c>
      <c r="O128" s="27" t="s">
        <v>216</v>
      </c>
    </row>
    <row r="129" spans="1:15" ht="58.5" customHeight="1" x14ac:dyDescent="0.25">
      <c r="A129" s="6" t="s">
        <v>13</v>
      </c>
      <c r="B129" s="2" t="s">
        <v>14</v>
      </c>
      <c r="C129" s="4" t="s">
        <v>151</v>
      </c>
      <c r="D129" s="28" t="s">
        <v>152</v>
      </c>
      <c r="E129" s="5" t="s">
        <v>16</v>
      </c>
      <c r="F129" s="5" t="s">
        <v>148</v>
      </c>
      <c r="G129" s="5" t="s">
        <v>23</v>
      </c>
      <c r="H129" s="5" t="s">
        <v>19</v>
      </c>
      <c r="I129" s="17" t="s">
        <v>47</v>
      </c>
      <c r="J129" s="5" t="s">
        <v>150</v>
      </c>
      <c r="K129" s="5" t="s">
        <v>21</v>
      </c>
      <c r="L129" s="5" t="s">
        <v>22</v>
      </c>
      <c r="M129" s="5" t="s">
        <v>22</v>
      </c>
      <c r="N129" s="18">
        <v>4000000</v>
      </c>
      <c r="O129" s="27" t="s">
        <v>216</v>
      </c>
    </row>
    <row r="130" spans="1:15" ht="58.5" customHeight="1" x14ac:dyDescent="0.25">
      <c r="A130" s="6" t="s">
        <v>13</v>
      </c>
      <c r="B130" s="2" t="s">
        <v>14</v>
      </c>
      <c r="C130" s="4" t="s">
        <v>153</v>
      </c>
      <c r="D130" s="28" t="s">
        <v>154</v>
      </c>
      <c r="E130" s="5" t="s">
        <v>16</v>
      </c>
      <c r="F130" s="5" t="s">
        <v>148</v>
      </c>
      <c r="G130" s="5" t="s">
        <v>23</v>
      </c>
      <c r="H130" s="5" t="s">
        <v>19</v>
      </c>
      <c r="I130" s="17" t="s">
        <v>155</v>
      </c>
      <c r="J130" s="5" t="s">
        <v>150</v>
      </c>
      <c r="K130" s="5" t="s">
        <v>21</v>
      </c>
      <c r="L130" s="5" t="s">
        <v>22</v>
      </c>
      <c r="M130" s="5" t="s">
        <v>22</v>
      </c>
      <c r="N130" s="18">
        <v>3500000</v>
      </c>
      <c r="O130" s="27" t="s">
        <v>216</v>
      </c>
    </row>
    <row r="131" spans="1:15" ht="58.5" customHeight="1" x14ac:dyDescent="0.25">
      <c r="A131" s="6" t="s">
        <v>13</v>
      </c>
      <c r="B131" s="2" t="s">
        <v>14</v>
      </c>
      <c r="C131" s="4" t="s">
        <v>156</v>
      </c>
      <c r="D131" s="28" t="s">
        <v>157</v>
      </c>
      <c r="E131" s="5" t="s">
        <v>16</v>
      </c>
      <c r="F131" s="5" t="s">
        <v>148</v>
      </c>
      <c r="G131" s="5" t="s">
        <v>23</v>
      </c>
      <c r="H131" s="5" t="s">
        <v>19</v>
      </c>
      <c r="I131" s="17" t="s">
        <v>82</v>
      </c>
      <c r="J131" s="5" t="s">
        <v>150</v>
      </c>
      <c r="K131" s="5" t="s">
        <v>21</v>
      </c>
      <c r="L131" s="5" t="s">
        <v>22</v>
      </c>
      <c r="M131" s="5" t="s">
        <v>22</v>
      </c>
      <c r="N131" s="18">
        <v>3800000</v>
      </c>
      <c r="O131" s="27" t="s">
        <v>216</v>
      </c>
    </row>
    <row r="132" spans="1:15" ht="58.5" customHeight="1" x14ac:dyDescent="0.25">
      <c r="A132" s="6" t="s">
        <v>13</v>
      </c>
      <c r="B132" s="2" t="s">
        <v>14</v>
      </c>
      <c r="C132" s="4" t="s">
        <v>158</v>
      </c>
      <c r="D132" s="28" t="s">
        <v>159</v>
      </c>
      <c r="E132" s="5" t="s">
        <v>16</v>
      </c>
      <c r="F132" s="5" t="s">
        <v>148</v>
      </c>
      <c r="G132" s="5" t="s">
        <v>23</v>
      </c>
      <c r="H132" s="5" t="s">
        <v>19</v>
      </c>
      <c r="I132" s="17" t="s">
        <v>45</v>
      </c>
      <c r="J132" s="5" t="s">
        <v>150</v>
      </c>
      <c r="K132" s="5" t="s">
        <v>21</v>
      </c>
      <c r="L132" s="5" t="s">
        <v>22</v>
      </c>
      <c r="M132" s="5" t="s">
        <v>22</v>
      </c>
      <c r="N132" s="18">
        <v>2088000</v>
      </c>
      <c r="O132" s="27" t="s">
        <v>216</v>
      </c>
    </row>
    <row r="133" spans="1:15" ht="65.25" customHeight="1" x14ac:dyDescent="0.25">
      <c r="A133" s="6" t="s">
        <v>13</v>
      </c>
      <c r="B133" s="2" t="s">
        <v>14</v>
      </c>
      <c r="C133" s="4" t="s">
        <v>146</v>
      </c>
      <c r="D133" s="28" t="s">
        <v>147</v>
      </c>
      <c r="E133" s="5" t="s">
        <v>14</v>
      </c>
      <c r="F133" s="5" t="s">
        <v>148</v>
      </c>
      <c r="G133" s="5" t="s">
        <v>18</v>
      </c>
      <c r="H133" s="5" t="s">
        <v>19</v>
      </c>
      <c r="I133" s="17" t="s">
        <v>149</v>
      </c>
      <c r="J133" s="5" t="s">
        <v>150</v>
      </c>
      <c r="K133" s="5" t="s">
        <v>21</v>
      </c>
      <c r="L133" s="5" t="s">
        <v>22</v>
      </c>
      <c r="M133" s="5" t="s">
        <v>22</v>
      </c>
      <c r="N133" s="18">
        <v>6400000</v>
      </c>
      <c r="O133" s="27" t="s">
        <v>217</v>
      </c>
    </row>
    <row r="134" spans="1:15" ht="65.25" customHeight="1" x14ac:dyDescent="0.25">
      <c r="A134" s="6" t="s">
        <v>13</v>
      </c>
      <c r="B134" s="2" t="s">
        <v>14</v>
      </c>
      <c r="C134" s="4" t="s">
        <v>151</v>
      </c>
      <c r="D134" s="28" t="s">
        <v>152</v>
      </c>
      <c r="E134" s="5" t="s">
        <v>14</v>
      </c>
      <c r="F134" s="5" t="s">
        <v>148</v>
      </c>
      <c r="G134" s="5" t="s">
        <v>18</v>
      </c>
      <c r="H134" s="5" t="s">
        <v>19</v>
      </c>
      <c r="I134" s="17" t="s">
        <v>47</v>
      </c>
      <c r="J134" s="5" t="s">
        <v>150</v>
      </c>
      <c r="K134" s="5" t="s">
        <v>21</v>
      </c>
      <c r="L134" s="5" t="s">
        <v>22</v>
      </c>
      <c r="M134" s="5" t="s">
        <v>22</v>
      </c>
      <c r="N134" s="18">
        <v>2300000</v>
      </c>
      <c r="O134" s="27" t="s">
        <v>217</v>
      </c>
    </row>
    <row r="135" spans="1:15" ht="65.25" customHeight="1" x14ac:dyDescent="0.25">
      <c r="A135" s="6" t="s">
        <v>13</v>
      </c>
      <c r="B135" s="2" t="s">
        <v>14</v>
      </c>
      <c r="C135" s="4" t="s">
        <v>153</v>
      </c>
      <c r="D135" s="28" t="s">
        <v>154</v>
      </c>
      <c r="E135" s="5" t="s">
        <v>14</v>
      </c>
      <c r="F135" s="5" t="s">
        <v>148</v>
      </c>
      <c r="G135" s="5" t="s">
        <v>18</v>
      </c>
      <c r="H135" s="5" t="s">
        <v>19</v>
      </c>
      <c r="I135" s="17" t="s">
        <v>155</v>
      </c>
      <c r="J135" s="5" t="s">
        <v>150</v>
      </c>
      <c r="K135" s="5" t="s">
        <v>21</v>
      </c>
      <c r="L135" s="5" t="s">
        <v>22</v>
      </c>
      <c r="M135" s="5" t="s">
        <v>22</v>
      </c>
      <c r="N135" s="18">
        <v>2900000</v>
      </c>
      <c r="O135" s="27" t="s">
        <v>217</v>
      </c>
    </row>
    <row r="136" spans="1:15" ht="65.25" customHeight="1" x14ac:dyDescent="0.25">
      <c r="A136" s="6" t="s">
        <v>13</v>
      </c>
      <c r="B136" s="2" t="s">
        <v>14</v>
      </c>
      <c r="C136" s="4" t="s">
        <v>156</v>
      </c>
      <c r="D136" s="28" t="s">
        <v>157</v>
      </c>
      <c r="E136" s="5" t="s">
        <v>14</v>
      </c>
      <c r="F136" s="5" t="s">
        <v>148</v>
      </c>
      <c r="G136" s="5" t="s">
        <v>18</v>
      </c>
      <c r="H136" s="5" t="s">
        <v>19</v>
      </c>
      <c r="I136" s="17" t="s">
        <v>82</v>
      </c>
      <c r="J136" s="5" t="s">
        <v>150</v>
      </c>
      <c r="K136" s="5" t="s">
        <v>21</v>
      </c>
      <c r="L136" s="5" t="s">
        <v>22</v>
      </c>
      <c r="M136" s="5" t="s">
        <v>22</v>
      </c>
      <c r="N136" s="18">
        <v>7600000</v>
      </c>
      <c r="O136" s="27" t="s">
        <v>217</v>
      </c>
    </row>
    <row r="137" spans="1:15" ht="65.25" customHeight="1" x14ac:dyDescent="0.25">
      <c r="A137" s="6" t="s">
        <v>13</v>
      </c>
      <c r="B137" s="2" t="s">
        <v>14</v>
      </c>
      <c r="C137" s="4" t="s">
        <v>158</v>
      </c>
      <c r="D137" s="28" t="s">
        <v>159</v>
      </c>
      <c r="E137" s="5" t="s">
        <v>14</v>
      </c>
      <c r="F137" s="5" t="s">
        <v>148</v>
      </c>
      <c r="G137" s="5" t="s">
        <v>18</v>
      </c>
      <c r="H137" s="5" t="s">
        <v>19</v>
      </c>
      <c r="I137" s="17" t="s">
        <v>45</v>
      </c>
      <c r="J137" s="5" t="s">
        <v>150</v>
      </c>
      <c r="K137" s="5" t="s">
        <v>21</v>
      </c>
      <c r="L137" s="5" t="s">
        <v>22</v>
      </c>
      <c r="M137" s="5" t="s">
        <v>22</v>
      </c>
      <c r="N137" s="18">
        <v>1500000</v>
      </c>
      <c r="O137" s="27" t="s">
        <v>217</v>
      </c>
    </row>
    <row r="138" spans="1:15" ht="65.25" customHeight="1" x14ac:dyDescent="0.25">
      <c r="A138" s="6" t="s">
        <v>13</v>
      </c>
      <c r="B138" s="2" t="s">
        <v>14</v>
      </c>
      <c r="C138" s="4" t="s">
        <v>146</v>
      </c>
      <c r="D138" s="28" t="s">
        <v>147</v>
      </c>
      <c r="E138" s="5" t="s">
        <v>14</v>
      </c>
      <c r="F138" s="5" t="s">
        <v>148</v>
      </c>
      <c r="G138" s="5" t="s">
        <v>23</v>
      </c>
      <c r="H138" s="5" t="s">
        <v>19</v>
      </c>
      <c r="I138" s="17" t="s">
        <v>149</v>
      </c>
      <c r="J138" s="5" t="s">
        <v>150</v>
      </c>
      <c r="K138" s="5" t="s">
        <v>21</v>
      </c>
      <c r="L138" s="5" t="s">
        <v>22</v>
      </c>
      <c r="M138" s="5" t="s">
        <v>22</v>
      </c>
      <c r="N138" s="18">
        <v>1070000</v>
      </c>
      <c r="O138" s="27" t="s">
        <v>218</v>
      </c>
    </row>
    <row r="139" spans="1:15" ht="65.25" customHeight="1" x14ac:dyDescent="0.25">
      <c r="A139" s="6" t="s">
        <v>13</v>
      </c>
      <c r="B139" s="2" t="s">
        <v>14</v>
      </c>
      <c r="C139" s="4" t="s">
        <v>151</v>
      </c>
      <c r="D139" s="28" t="s">
        <v>152</v>
      </c>
      <c r="E139" s="5" t="s">
        <v>14</v>
      </c>
      <c r="F139" s="5" t="s">
        <v>148</v>
      </c>
      <c r="G139" s="5" t="s">
        <v>23</v>
      </c>
      <c r="H139" s="5" t="s">
        <v>19</v>
      </c>
      <c r="I139" s="17" t="s">
        <v>47</v>
      </c>
      <c r="J139" s="5" t="s">
        <v>150</v>
      </c>
      <c r="K139" s="5" t="s">
        <v>21</v>
      </c>
      <c r="L139" s="5" t="s">
        <v>22</v>
      </c>
      <c r="M139" s="5" t="s">
        <v>22</v>
      </c>
      <c r="N139" s="18">
        <v>380000</v>
      </c>
      <c r="O139" s="27" t="s">
        <v>218</v>
      </c>
    </row>
    <row r="140" spans="1:15" ht="65.25" customHeight="1" x14ac:dyDescent="0.25">
      <c r="A140" s="6" t="s">
        <v>13</v>
      </c>
      <c r="B140" s="2" t="s">
        <v>14</v>
      </c>
      <c r="C140" s="4" t="s">
        <v>153</v>
      </c>
      <c r="D140" s="28" t="s">
        <v>154</v>
      </c>
      <c r="E140" s="5" t="s">
        <v>14</v>
      </c>
      <c r="F140" s="5" t="s">
        <v>148</v>
      </c>
      <c r="G140" s="5" t="s">
        <v>23</v>
      </c>
      <c r="H140" s="5" t="s">
        <v>19</v>
      </c>
      <c r="I140" s="17" t="s">
        <v>155</v>
      </c>
      <c r="J140" s="5" t="s">
        <v>150</v>
      </c>
      <c r="K140" s="5" t="s">
        <v>21</v>
      </c>
      <c r="L140" s="5" t="s">
        <v>22</v>
      </c>
      <c r="M140" s="5" t="s">
        <v>22</v>
      </c>
      <c r="N140" s="18">
        <v>500000</v>
      </c>
      <c r="O140" s="27" t="s">
        <v>218</v>
      </c>
    </row>
    <row r="141" spans="1:15" ht="65.25" customHeight="1" x14ac:dyDescent="0.25">
      <c r="A141" s="6" t="s">
        <v>13</v>
      </c>
      <c r="B141" s="2" t="s">
        <v>14</v>
      </c>
      <c r="C141" s="4" t="s">
        <v>156</v>
      </c>
      <c r="D141" s="28" t="s">
        <v>157</v>
      </c>
      <c r="E141" s="5" t="s">
        <v>14</v>
      </c>
      <c r="F141" s="5" t="s">
        <v>148</v>
      </c>
      <c r="G141" s="5" t="s">
        <v>23</v>
      </c>
      <c r="H141" s="5" t="s">
        <v>19</v>
      </c>
      <c r="I141" s="17" t="s">
        <v>82</v>
      </c>
      <c r="J141" s="5" t="s">
        <v>150</v>
      </c>
      <c r="K141" s="5" t="s">
        <v>21</v>
      </c>
      <c r="L141" s="5" t="s">
        <v>22</v>
      </c>
      <c r="M141" s="5" t="s">
        <v>22</v>
      </c>
      <c r="N141" s="18">
        <v>1250000</v>
      </c>
      <c r="O141" s="27" t="s">
        <v>218</v>
      </c>
    </row>
    <row r="142" spans="1:15" ht="65.25" customHeight="1" x14ac:dyDescent="0.25">
      <c r="A142" s="6" t="s">
        <v>13</v>
      </c>
      <c r="B142" s="2" t="s">
        <v>14</v>
      </c>
      <c r="C142" s="4" t="s">
        <v>158</v>
      </c>
      <c r="D142" s="28" t="s">
        <v>159</v>
      </c>
      <c r="E142" s="5" t="s">
        <v>14</v>
      </c>
      <c r="F142" s="5" t="s">
        <v>148</v>
      </c>
      <c r="G142" s="5" t="s">
        <v>23</v>
      </c>
      <c r="H142" s="5" t="s">
        <v>19</v>
      </c>
      <c r="I142" s="17" t="s">
        <v>45</v>
      </c>
      <c r="J142" s="5" t="s">
        <v>150</v>
      </c>
      <c r="K142" s="5" t="s">
        <v>21</v>
      </c>
      <c r="L142" s="5" t="s">
        <v>22</v>
      </c>
      <c r="M142" s="5" t="s">
        <v>22</v>
      </c>
      <c r="N142" s="18">
        <v>250000</v>
      </c>
      <c r="O142" s="27" t="s">
        <v>218</v>
      </c>
    </row>
    <row r="143" spans="1:15" ht="26.25" customHeight="1" x14ac:dyDescent="0.25">
      <c r="A143" s="6" t="s">
        <v>13</v>
      </c>
      <c r="B143" s="2" t="s">
        <v>14</v>
      </c>
      <c r="C143" s="4" t="s">
        <v>146</v>
      </c>
      <c r="D143" s="28" t="s">
        <v>147</v>
      </c>
      <c r="E143" s="5" t="s">
        <v>16</v>
      </c>
      <c r="F143" s="5" t="s">
        <v>148</v>
      </c>
      <c r="G143" s="5" t="s">
        <v>26</v>
      </c>
      <c r="H143" s="5" t="s">
        <v>19</v>
      </c>
      <c r="I143" s="5" t="s">
        <v>25</v>
      </c>
      <c r="J143" s="5" t="s">
        <v>160</v>
      </c>
      <c r="K143" s="5" t="s">
        <v>21</v>
      </c>
      <c r="L143" s="5" t="s">
        <v>22</v>
      </c>
      <c r="M143" s="5" t="s">
        <v>22</v>
      </c>
      <c r="N143" s="18">
        <v>17200000</v>
      </c>
      <c r="O143" s="27" t="s">
        <v>161</v>
      </c>
    </row>
    <row r="144" spans="1:15" ht="26.25" customHeight="1" x14ac:dyDescent="0.25">
      <c r="A144" s="6" t="s">
        <v>13</v>
      </c>
      <c r="B144" s="2" t="s">
        <v>14</v>
      </c>
      <c r="C144" s="4" t="s">
        <v>151</v>
      </c>
      <c r="D144" s="28" t="s">
        <v>152</v>
      </c>
      <c r="E144" s="5" t="s">
        <v>16</v>
      </c>
      <c r="F144" s="5" t="s">
        <v>148</v>
      </c>
      <c r="G144" s="5" t="s">
        <v>26</v>
      </c>
      <c r="H144" s="5" t="s">
        <v>19</v>
      </c>
      <c r="I144" s="5" t="s">
        <v>25</v>
      </c>
      <c r="J144" s="5" t="s">
        <v>160</v>
      </c>
      <c r="K144" s="5" t="s">
        <v>21</v>
      </c>
      <c r="L144" s="5" t="s">
        <v>22</v>
      </c>
      <c r="M144" s="5" t="s">
        <v>22</v>
      </c>
      <c r="N144" s="18">
        <v>13600000</v>
      </c>
      <c r="O144" s="27" t="s">
        <v>161</v>
      </c>
    </row>
    <row r="145" spans="1:15" ht="26.25" customHeight="1" x14ac:dyDescent="0.25">
      <c r="A145" s="6" t="s">
        <v>13</v>
      </c>
      <c r="B145" s="2" t="s">
        <v>14</v>
      </c>
      <c r="C145" s="4" t="s">
        <v>153</v>
      </c>
      <c r="D145" s="28" t="s">
        <v>154</v>
      </c>
      <c r="E145" s="5" t="s">
        <v>16</v>
      </c>
      <c r="F145" s="5" t="s">
        <v>148</v>
      </c>
      <c r="G145" s="5" t="s">
        <v>26</v>
      </c>
      <c r="H145" s="5" t="s">
        <v>19</v>
      </c>
      <c r="I145" s="5" t="s">
        <v>25</v>
      </c>
      <c r="J145" s="5" t="s">
        <v>160</v>
      </c>
      <c r="K145" s="5" t="s">
        <v>21</v>
      </c>
      <c r="L145" s="5" t="s">
        <v>22</v>
      </c>
      <c r="M145" s="5" t="s">
        <v>22</v>
      </c>
      <c r="N145" s="18">
        <v>9800000</v>
      </c>
      <c r="O145" s="27" t="s">
        <v>161</v>
      </c>
    </row>
    <row r="146" spans="1:15" ht="26.25" customHeight="1" x14ac:dyDescent="0.25">
      <c r="A146" s="6" t="s">
        <v>13</v>
      </c>
      <c r="B146" s="2" t="s">
        <v>14</v>
      </c>
      <c r="C146" s="4" t="s">
        <v>156</v>
      </c>
      <c r="D146" s="28" t="s">
        <v>157</v>
      </c>
      <c r="E146" s="5" t="s">
        <v>16</v>
      </c>
      <c r="F146" s="5" t="s">
        <v>148</v>
      </c>
      <c r="G146" s="5" t="s">
        <v>26</v>
      </c>
      <c r="H146" s="5" t="s">
        <v>19</v>
      </c>
      <c r="I146" s="5" t="s">
        <v>25</v>
      </c>
      <c r="J146" s="5" t="s">
        <v>160</v>
      </c>
      <c r="K146" s="5" t="s">
        <v>21</v>
      </c>
      <c r="L146" s="5" t="s">
        <v>22</v>
      </c>
      <c r="M146" s="5" t="s">
        <v>22</v>
      </c>
      <c r="N146" s="18">
        <v>14000000</v>
      </c>
      <c r="O146" s="27" t="s">
        <v>161</v>
      </c>
    </row>
    <row r="147" spans="1:15" ht="26.25" customHeight="1" x14ac:dyDescent="0.25">
      <c r="A147" s="6" t="s">
        <v>13</v>
      </c>
      <c r="B147" s="2" t="s">
        <v>14</v>
      </c>
      <c r="C147" s="4" t="s">
        <v>158</v>
      </c>
      <c r="D147" s="28" t="s">
        <v>159</v>
      </c>
      <c r="E147" s="5" t="s">
        <v>16</v>
      </c>
      <c r="F147" s="5" t="s">
        <v>148</v>
      </c>
      <c r="G147" s="5" t="s">
        <v>26</v>
      </c>
      <c r="H147" s="5" t="s">
        <v>19</v>
      </c>
      <c r="I147" s="5" t="s">
        <v>25</v>
      </c>
      <c r="J147" s="5" t="s">
        <v>160</v>
      </c>
      <c r="K147" s="5" t="s">
        <v>21</v>
      </c>
      <c r="L147" s="5" t="s">
        <v>22</v>
      </c>
      <c r="M147" s="5" t="s">
        <v>22</v>
      </c>
      <c r="N147" s="18">
        <v>11000000</v>
      </c>
      <c r="O147" s="27" t="s">
        <v>161</v>
      </c>
    </row>
    <row r="148" spans="1:15" ht="26.25" customHeight="1" x14ac:dyDescent="0.25">
      <c r="A148" s="6" t="s">
        <v>13</v>
      </c>
      <c r="B148" s="2" t="s">
        <v>14</v>
      </c>
      <c r="C148" s="4" t="s">
        <v>146</v>
      </c>
      <c r="D148" s="28" t="s">
        <v>147</v>
      </c>
      <c r="E148" s="5" t="s">
        <v>14</v>
      </c>
      <c r="F148" s="5" t="s">
        <v>148</v>
      </c>
      <c r="G148" s="5" t="s">
        <v>26</v>
      </c>
      <c r="H148" s="5" t="s">
        <v>19</v>
      </c>
      <c r="I148" s="5" t="s">
        <v>25</v>
      </c>
      <c r="J148" s="5" t="s">
        <v>160</v>
      </c>
      <c r="K148" s="5" t="s">
        <v>21</v>
      </c>
      <c r="L148" s="5" t="s">
        <v>22</v>
      </c>
      <c r="M148" s="5" t="s">
        <v>22</v>
      </c>
      <c r="N148" s="18">
        <v>2000000</v>
      </c>
      <c r="O148" s="27" t="s">
        <v>161</v>
      </c>
    </row>
    <row r="149" spans="1:15" ht="26.25" customHeight="1" x14ac:dyDescent="0.25">
      <c r="A149" s="6" t="s">
        <v>13</v>
      </c>
      <c r="B149" s="2" t="s">
        <v>14</v>
      </c>
      <c r="C149" s="4" t="s">
        <v>151</v>
      </c>
      <c r="D149" s="28" t="s">
        <v>152</v>
      </c>
      <c r="E149" s="5" t="s">
        <v>14</v>
      </c>
      <c r="F149" s="5" t="s">
        <v>148</v>
      </c>
      <c r="G149" s="5" t="s">
        <v>26</v>
      </c>
      <c r="H149" s="5" t="s">
        <v>19</v>
      </c>
      <c r="I149" s="5" t="s">
        <v>25</v>
      </c>
      <c r="J149" s="5" t="s">
        <v>160</v>
      </c>
      <c r="K149" s="5" t="s">
        <v>21</v>
      </c>
      <c r="L149" s="5" t="s">
        <v>22</v>
      </c>
      <c r="M149" s="5" t="s">
        <v>22</v>
      </c>
      <c r="N149" s="18">
        <v>900000</v>
      </c>
      <c r="O149" s="27" t="s">
        <v>161</v>
      </c>
    </row>
    <row r="150" spans="1:15" ht="26.25" customHeight="1" x14ac:dyDescent="0.25">
      <c r="A150" s="6" t="s">
        <v>13</v>
      </c>
      <c r="B150" s="2" t="s">
        <v>14</v>
      </c>
      <c r="C150" s="4" t="s">
        <v>153</v>
      </c>
      <c r="D150" s="28" t="s">
        <v>154</v>
      </c>
      <c r="E150" s="5" t="s">
        <v>14</v>
      </c>
      <c r="F150" s="5" t="s">
        <v>148</v>
      </c>
      <c r="G150" s="5" t="s">
        <v>26</v>
      </c>
      <c r="H150" s="5" t="s">
        <v>19</v>
      </c>
      <c r="I150" s="5" t="s">
        <v>25</v>
      </c>
      <c r="J150" s="5" t="s">
        <v>160</v>
      </c>
      <c r="K150" s="5" t="s">
        <v>21</v>
      </c>
      <c r="L150" s="5" t="s">
        <v>22</v>
      </c>
      <c r="M150" s="5" t="s">
        <v>22</v>
      </c>
      <c r="N150" s="18">
        <v>2200000</v>
      </c>
      <c r="O150" s="27" t="s">
        <v>161</v>
      </c>
    </row>
    <row r="151" spans="1:15" ht="26.25" customHeight="1" x14ac:dyDescent="0.25">
      <c r="A151" s="6" t="s">
        <v>13</v>
      </c>
      <c r="B151" s="2" t="s">
        <v>14</v>
      </c>
      <c r="C151" s="4" t="s">
        <v>156</v>
      </c>
      <c r="D151" s="28" t="s">
        <v>157</v>
      </c>
      <c r="E151" s="5" t="s">
        <v>14</v>
      </c>
      <c r="F151" s="5" t="s">
        <v>148</v>
      </c>
      <c r="G151" s="5" t="s">
        <v>26</v>
      </c>
      <c r="H151" s="5" t="s">
        <v>19</v>
      </c>
      <c r="I151" s="5" t="s">
        <v>25</v>
      </c>
      <c r="J151" s="5" t="s">
        <v>160</v>
      </c>
      <c r="K151" s="5" t="s">
        <v>21</v>
      </c>
      <c r="L151" s="5" t="s">
        <v>22</v>
      </c>
      <c r="M151" s="5" t="s">
        <v>22</v>
      </c>
      <c r="N151" s="18">
        <v>1900000</v>
      </c>
      <c r="O151" s="27" t="s">
        <v>161</v>
      </c>
    </row>
    <row r="152" spans="1:15" ht="26.25" customHeight="1" x14ac:dyDescent="0.25">
      <c r="A152" s="6" t="s">
        <v>13</v>
      </c>
      <c r="B152" s="2" t="s">
        <v>14</v>
      </c>
      <c r="C152" s="4" t="s">
        <v>146</v>
      </c>
      <c r="D152" s="28" t="s">
        <v>147</v>
      </c>
      <c r="E152" s="5" t="s">
        <v>16</v>
      </c>
      <c r="F152" s="5" t="s">
        <v>148</v>
      </c>
      <c r="G152" s="5" t="s">
        <v>26</v>
      </c>
      <c r="H152" s="5" t="s">
        <v>19</v>
      </c>
      <c r="I152" s="5" t="s">
        <v>25</v>
      </c>
      <c r="J152" s="5" t="s">
        <v>162</v>
      </c>
      <c r="K152" s="5" t="s">
        <v>21</v>
      </c>
      <c r="L152" s="5" t="s">
        <v>22</v>
      </c>
      <c r="M152" s="5" t="s">
        <v>22</v>
      </c>
      <c r="N152" s="18">
        <v>550000</v>
      </c>
      <c r="O152" s="27" t="s">
        <v>163</v>
      </c>
    </row>
    <row r="153" spans="1:15" ht="26.25" customHeight="1" x14ac:dyDescent="0.25">
      <c r="A153" s="6" t="s">
        <v>13</v>
      </c>
      <c r="B153" s="2" t="s">
        <v>14</v>
      </c>
      <c r="C153" s="4" t="s">
        <v>151</v>
      </c>
      <c r="D153" s="28" t="s">
        <v>152</v>
      </c>
      <c r="E153" s="5" t="s">
        <v>16</v>
      </c>
      <c r="F153" s="5" t="s">
        <v>148</v>
      </c>
      <c r="G153" s="5" t="s">
        <v>26</v>
      </c>
      <c r="H153" s="5" t="s">
        <v>19</v>
      </c>
      <c r="I153" s="5" t="s">
        <v>25</v>
      </c>
      <c r="J153" s="5" t="s">
        <v>162</v>
      </c>
      <c r="K153" s="5" t="s">
        <v>21</v>
      </c>
      <c r="L153" s="5" t="s">
        <v>22</v>
      </c>
      <c r="M153" s="5" t="s">
        <v>22</v>
      </c>
      <c r="N153" s="18">
        <v>550000</v>
      </c>
      <c r="O153" s="27" t="s">
        <v>163</v>
      </c>
    </row>
    <row r="154" spans="1:15" ht="26.25" customHeight="1" x14ac:dyDescent="0.25">
      <c r="A154" s="6" t="s">
        <v>13</v>
      </c>
      <c r="B154" s="2" t="s">
        <v>14</v>
      </c>
      <c r="C154" s="4" t="s">
        <v>156</v>
      </c>
      <c r="D154" s="28" t="s">
        <v>157</v>
      </c>
      <c r="E154" s="5" t="s">
        <v>16</v>
      </c>
      <c r="F154" s="5" t="s">
        <v>148</v>
      </c>
      <c r="G154" s="5" t="s">
        <v>26</v>
      </c>
      <c r="H154" s="5" t="s">
        <v>19</v>
      </c>
      <c r="I154" s="5" t="s">
        <v>25</v>
      </c>
      <c r="J154" s="5" t="s">
        <v>162</v>
      </c>
      <c r="K154" s="5" t="s">
        <v>21</v>
      </c>
      <c r="L154" s="5" t="s">
        <v>22</v>
      </c>
      <c r="M154" s="5" t="s">
        <v>22</v>
      </c>
      <c r="N154" s="18">
        <v>500000</v>
      </c>
      <c r="O154" s="27" t="s">
        <v>163</v>
      </c>
    </row>
    <row r="155" spans="1:15" ht="39.75" customHeight="1" x14ac:dyDescent="0.25">
      <c r="A155" s="6" t="s">
        <v>13</v>
      </c>
      <c r="B155" s="2" t="s">
        <v>14</v>
      </c>
      <c r="C155" s="14">
        <v>1005139</v>
      </c>
      <c r="D155" s="28" t="s">
        <v>164</v>
      </c>
      <c r="E155" s="5" t="s">
        <v>16</v>
      </c>
      <c r="F155" s="5" t="s">
        <v>148</v>
      </c>
      <c r="G155" s="5" t="s">
        <v>18</v>
      </c>
      <c r="H155" s="5" t="s">
        <v>19</v>
      </c>
      <c r="I155" s="17" t="s">
        <v>52</v>
      </c>
      <c r="J155" s="5" t="s">
        <v>165</v>
      </c>
      <c r="K155" s="5" t="s">
        <v>21</v>
      </c>
      <c r="L155" s="5" t="s">
        <v>22</v>
      </c>
      <c r="M155" s="5" t="s">
        <v>22</v>
      </c>
      <c r="N155" s="18">
        <v>45000000</v>
      </c>
      <c r="O155" s="27" t="s">
        <v>219</v>
      </c>
    </row>
    <row r="156" spans="1:15" ht="39.75" customHeight="1" x14ac:dyDescent="0.25">
      <c r="A156" s="6" t="s">
        <v>13</v>
      </c>
      <c r="B156" s="2" t="s">
        <v>14</v>
      </c>
      <c r="C156" s="14">
        <v>1005140</v>
      </c>
      <c r="D156" s="28" t="s">
        <v>166</v>
      </c>
      <c r="E156" s="5" t="s">
        <v>16</v>
      </c>
      <c r="F156" s="5" t="s">
        <v>148</v>
      </c>
      <c r="G156" s="5" t="s">
        <v>18</v>
      </c>
      <c r="H156" s="5" t="s">
        <v>19</v>
      </c>
      <c r="I156" s="17" t="s">
        <v>45</v>
      </c>
      <c r="J156" s="5" t="s">
        <v>165</v>
      </c>
      <c r="K156" s="5" t="s">
        <v>21</v>
      </c>
      <c r="L156" s="5" t="s">
        <v>22</v>
      </c>
      <c r="M156" s="5" t="s">
        <v>22</v>
      </c>
      <c r="N156" s="18">
        <v>41800000</v>
      </c>
      <c r="O156" s="27" t="s">
        <v>219</v>
      </c>
    </row>
    <row r="157" spans="1:15" ht="39.75" customHeight="1" x14ac:dyDescent="0.25">
      <c r="A157" s="6" t="s">
        <v>13</v>
      </c>
      <c r="B157" s="2" t="s">
        <v>14</v>
      </c>
      <c r="C157" s="14">
        <v>1005141</v>
      </c>
      <c r="D157" s="28" t="s">
        <v>167</v>
      </c>
      <c r="E157" s="5" t="s">
        <v>16</v>
      </c>
      <c r="F157" s="5" t="s">
        <v>148</v>
      </c>
      <c r="G157" s="5" t="s">
        <v>18</v>
      </c>
      <c r="H157" s="5" t="s">
        <v>19</v>
      </c>
      <c r="I157" s="17" t="s">
        <v>155</v>
      </c>
      <c r="J157" s="5" t="s">
        <v>165</v>
      </c>
      <c r="K157" s="5" t="s">
        <v>21</v>
      </c>
      <c r="L157" s="5" t="s">
        <v>22</v>
      </c>
      <c r="M157" s="5" t="s">
        <v>22</v>
      </c>
      <c r="N157" s="18">
        <v>52000000</v>
      </c>
      <c r="O157" s="27" t="s">
        <v>219</v>
      </c>
    </row>
    <row r="158" spans="1:15" ht="39.75" customHeight="1" x14ac:dyDescent="0.25">
      <c r="A158" s="6" t="s">
        <v>13</v>
      </c>
      <c r="B158" s="2" t="s">
        <v>14</v>
      </c>
      <c r="C158" s="14" t="s">
        <v>168</v>
      </c>
      <c r="D158" s="28" t="s">
        <v>169</v>
      </c>
      <c r="E158" s="5" t="s">
        <v>16</v>
      </c>
      <c r="F158" s="5" t="s">
        <v>148</v>
      </c>
      <c r="G158" s="5" t="s">
        <v>18</v>
      </c>
      <c r="H158" s="5" t="s">
        <v>19</v>
      </c>
      <c r="I158" s="17" t="s">
        <v>82</v>
      </c>
      <c r="J158" s="5" t="s">
        <v>165</v>
      </c>
      <c r="K158" s="5" t="s">
        <v>21</v>
      </c>
      <c r="L158" s="5" t="s">
        <v>22</v>
      </c>
      <c r="M158" s="5" t="s">
        <v>22</v>
      </c>
      <c r="N158" s="18">
        <v>48700000</v>
      </c>
      <c r="O158" s="27" t="s">
        <v>219</v>
      </c>
    </row>
    <row r="159" spans="1:15" ht="39.75" customHeight="1" x14ac:dyDescent="0.25">
      <c r="A159" s="6" t="s">
        <v>13</v>
      </c>
      <c r="B159" s="2" t="s">
        <v>14</v>
      </c>
      <c r="C159" s="14">
        <v>1005139</v>
      </c>
      <c r="D159" s="28" t="s">
        <v>164</v>
      </c>
      <c r="E159" s="5" t="s">
        <v>16</v>
      </c>
      <c r="F159" s="5" t="s">
        <v>148</v>
      </c>
      <c r="G159" s="5" t="s">
        <v>23</v>
      </c>
      <c r="H159" s="5" t="s">
        <v>19</v>
      </c>
      <c r="I159" s="17" t="s">
        <v>52</v>
      </c>
      <c r="J159" s="5" t="s">
        <v>165</v>
      </c>
      <c r="K159" s="5" t="s">
        <v>21</v>
      </c>
      <c r="L159" s="5" t="s">
        <v>22</v>
      </c>
      <c r="M159" s="5" t="s">
        <v>22</v>
      </c>
      <c r="N159" s="18">
        <v>7500000</v>
      </c>
      <c r="O159" s="27" t="s">
        <v>220</v>
      </c>
    </row>
    <row r="160" spans="1:15" ht="39.75" customHeight="1" x14ac:dyDescent="0.25">
      <c r="A160" s="6" t="s">
        <v>13</v>
      </c>
      <c r="B160" s="2" t="s">
        <v>14</v>
      </c>
      <c r="C160" s="14">
        <v>1005140</v>
      </c>
      <c r="D160" s="28" t="s">
        <v>166</v>
      </c>
      <c r="E160" s="5" t="s">
        <v>16</v>
      </c>
      <c r="F160" s="5" t="s">
        <v>148</v>
      </c>
      <c r="G160" s="5" t="s">
        <v>23</v>
      </c>
      <c r="H160" s="5" t="s">
        <v>19</v>
      </c>
      <c r="I160" s="17" t="s">
        <v>45</v>
      </c>
      <c r="J160" s="5" t="s">
        <v>165</v>
      </c>
      <c r="K160" s="5" t="s">
        <v>21</v>
      </c>
      <c r="L160" s="5" t="s">
        <v>22</v>
      </c>
      <c r="M160" s="5" t="s">
        <v>22</v>
      </c>
      <c r="N160" s="18">
        <v>7100000</v>
      </c>
      <c r="O160" s="27" t="s">
        <v>220</v>
      </c>
    </row>
    <row r="161" spans="1:15" ht="39.75" customHeight="1" x14ac:dyDescent="0.25">
      <c r="A161" s="6" t="s">
        <v>13</v>
      </c>
      <c r="B161" s="2" t="s">
        <v>14</v>
      </c>
      <c r="C161" s="14">
        <v>1005141</v>
      </c>
      <c r="D161" s="28" t="s">
        <v>167</v>
      </c>
      <c r="E161" s="5" t="s">
        <v>16</v>
      </c>
      <c r="F161" s="5" t="s">
        <v>148</v>
      </c>
      <c r="G161" s="5" t="s">
        <v>23</v>
      </c>
      <c r="H161" s="5" t="s">
        <v>19</v>
      </c>
      <c r="I161" s="17" t="s">
        <v>155</v>
      </c>
      <c r="J161" s="5" t="s">
        <v>165</v>
      </c>
      <c r="K161" s="5" t="s">
        <v>21</v>
      </c>
      <c r="L161" s="5" t="s">
        <v>22</v>
      </c>
      <c r="M161" s="5" t="s">
        <v>22</v>
      </c>
      <c r="N161" s="18">
        <v>8612000</v>
      </c>
      <c r="O161" s="27" t="s">
        <v>220</v>
      </c>
    </row>
    <row r="162" spans="1:15" ht="39.75" customHeight="1" x14ac:dyDescent="0.25">
      <c r="A162" s="6" t="s">
        <v>13</v>
      </c>
      <c r="B162" s="2" t="s">
        <v>14</v>
      </c>
      <c r="C162" s="14" t="s">
        <v>168</v>
      </c>
      <c r="D162" s="28" t="s">
        <v>169</v>
      </c>
      <c r="E162" s="5" t="s">
        <v>16</v>
      </c>
      <c r="F162" s="5" t="s">
        <v>148</v>
      </c>
      <c r="G162" s="5" t="s">
        <v>23</v>
      </c>
      <c r="H162" s="5" t="s">
        <v>19</v>
      </c>
      <c r="I162" s="17" t="s">
        <v>82</v>
      </c>
      <c r="J162" s="5" t="s">
        <v>165</v>
      </c>
      <c r="K162" s="5" t="s">
        <v>21</v>
      </c>
      <c r="L162" s="5" t="s">
        <v>22</v>
      </c>
      <c r="M162" s="5" t="s">
        <v>22</v>
      </c>
      <c r="N162" s="18">
        <v>8100000</v>
      </c>
      <c r="O162" s="27" t="s">
        <v>220</v>
      </c>
    </row>
    <row r="163" spans="1:15" ht="39.75" customHeight="1" x14ac:dyDescent="0.25">
      <c r="A163" s="6" t="s">
        <v>13</v>
      </c>
      <c r="B163" s="2" t="s">
        <v>14</v>
      </c>
      <c r="C163" s="14">
        <v>1005139</v>
      </c>
      <c r="D163" s="28" t="s">
        <v>164</v>
      </c>
      <c r="E163" s="5" t="s">
        <v>16</v>
      </c>
      <c r="F163" s="5" t="s">
        <v>148</v>
      </c>
      <c r="G163" s="5" t="s">
        <v>26</v>
      </c>
      <c r="H163" s="5" t="s">
        <v>19</v>
      </c>
      <c r="I163" s="5" t="s">
        <v>25</v>
      </c>
      <c r="J163" s="5" t="s">
        <v>170</v>
      </c>
      <c r="K163" s="5" t="s">
        <v>21</v>
      </c>
      <c r="L163" s="5" t="s">
        <v>22</v>
      </c>
      <c r="M163" s="5" t="s">
        <v>22</v>
      </c>
      <c r="N163" s="18">
        <v>12000000</v>
      </c>
      <c r="O163" s="27" t="s">
        <v>171</v>
      </c>
    </row>
    <row r="164" spans="1:15" ht="39.75" customHeight="1" x14ac:dyDescent="0.25">
      <c r="A164" s="6" t="s">
        <v>13</v>
      </c>
      <c r="B164" s="2" t="s">
        <v>14</v>
      </c>
      <c r="C164" s="14">
        <v>1005140</v>
      </c>
      <c r="D164" s="28" t="s">
        <v>166</v>
      </c>
      <c r="E164" s="5" t="s">
        <v>16</v>
      </c>
      <c r="F164" s="5" t="s">
        <v>148</v>
      </c>
      <c r="G164" s="5" t="s">
        <v>26</v>
      </c>
      <c r="H164" s="5" t="s">
        <v>19</v>
      </c>
      <c r="I164" s="5" t="s">
        <v>25</v>
      </c>
      <c r="J164" s="5" t="s">
        <v>170</v>
      </c>
      <c r="K164" s="5" t="s">
        <v>21</v>
      </c>
      <c r="L164" s="5" t="s">
        <v>22</v>
      </c>
      <c r="M164" s="5" t="s">
        <v>22</v>
      </c>
      <c r="N164" s="18">
        <v>12500000</v>
      </c>
      <c r="O164" s="27" t="s">
        <v>171</v>
      </c>
    </row>
    <row r="165" spans="1:15" ht="39.75" customHeight="1" x14ac:dyDescent="0.25">
      <c r="A165" s="6" t="s">
        <v>13</v>
      </c>
      <c r="B165" s="2" t="s">
        <v>14</v>
      </c>
      <c r="C165" s="14">
        <v>1005141</v>
      </c>
      <c r="D165" s="28" t="s">
        <v>167</v>
      </c>
      <c r="E165" s="5" t="s">
        <v>16</v>
      </c>
      <c r="F165" s="5" t="s">
        <v>148</v>
      </c>
      <c r="G165" s="5" t="s">
        <v>26</v>
      </c>
      <c r="H165" s="5" t="s">
        <v>19</v>
      </c>
      <c r="I165" s="5" t="s">
        <v>25</v>
      </c>
      <c r="J165" s="5" t="s">
        <v>170</v>
      </c>
      <c r="K165" s="5" t="s">
        <v>21</v>
      </c>
      <c r="L165" s="5" t="s">
        <v>22</v>
      </c>
      <c r="M165" s="5" t="s">
        <v>22</v>
      </c>
      <c r="N165" s="18">
        <v>14000000</v>
      </c>
      <c r="O165" s="27" t="s">
        <v>171</v>
      </c>
    </row>
    <row r="166" spans="1:15" ht="39.75" customHeight="1" x14ac:dyDescent="0.25">
      <c r="A166" s="6" t="s">
        <v>13</v>
      </c>
      <c r="B166" s="2" t="s">
        <v>14</v>
      </c>
      <c r="C166" s="14" t="s">
        <v>168</v>
      </c>
      <c r="D166" s="28" t="s">
        <v>169</v>
      </c>
      <c r="E166" s="5" t="s">
        <v>16</v>
      </c>
      <c r="F166" s="5" t="s">
        <v>148</v>
      </c>
      <c r="G166" s="5" t="s">
        <v>26</v>
      </c>
      <c r="H166" s="5" t="s">
        <v>19</v>
      </c>
      <c r="I166" s="5" t="s">
        <v>25</v>
      </c>
      <c r="J166" s="5" t="s">
        <v>170</v>
      </c>
      <c r="K166" s="5" t="s">
        <v>21</v>
      </c>
      <c r="L166" s="5" t="s">
        <v>22</v>
      </c>
      <c r="M166" s="5" t="s">
        <v>22</v>
      </c>
      <c r="N166" s="18">
        <v>12000000</v>
      </c>
      <c r="O166" s="27" t="s">
        <v>171</v>
      </c>
    </row>
    <row r="167" spans="1:15" ht="30" customHeight="1" thickBot="1" x14ac:dyDescent="0.3">
      <c r="A167" s="6" t="s">
        <v>13</v>
      </c>
      <c r="B167" s="2" t="s">
        <v>14</v>
      </c>
      <c r="C167" s="4">
        <v>1005112</v>
      </c>
      <c r="D167" s="30" t="s">
        <v>175</v>
      </c>
      <c r="E167" s="31" t="s">
        <v>16</v>
      </c>
      <c r="F167" s="31" t="s">
        <v>172</v>
      </c>
      <c r="G167" s="31" t="s">
        <v>26</v>
      </c>
      <c r="H167" s="31" t="s">
        <v>19</v>
      </c>
      <c r="I167" s="31" t="s">
        <v>25</v>
      </c>
      <c r="J167" s="31" t="s">
        <v>173</v>
      </c>
      <c r="K167" s="31" t="s">
        <v>21</v>
      </c>
      <c r="L167" s="31" t="s">
        <v>22</v>
      </c>
      <c r="M167" s="31" t="s">
        <v>22</v>
      </c>
      <c r="N167" s="32">
        <v>27000000</v>
      </c>
      <c r="O167" s="33" t="s">
        <v>174</v>
      </c>
    </row>
    <row r="168" spans="1:15" s="44" customFormat="1" ht="24.75" customHeight="1" thickBot="1" x14ac:dyDescent="0.3">
      <c r="A168" s="40"/>
      <c r="B168" s="40"/>
      <c r="C168" s="41"/>
      <c r="D168" s="50" t="s">
        <v>221</v>
      </c>
      <c r="E168" s="51"/>
      <c r="F168" s="51"/>
      <c r="G168" s="52"/>
      <c r="H168" s="40"/>
      <c r="I168" s="42"/>
      <c r="J168" s="40"/>
      <c r="K168" s="40"/>
      <c r="L168" s="40"/>
      <c r="M168" s="40"/>
      <c r="N168" s="43">
        <f>SUM(N3:N167)</f>
        <v>4078000000</v>
      </c>
      <c r="O168" s="40"/>
    </row>
    <row r="169" spans="1:15" ht="15" x14ac:dyDescent="0.25"/>
    <row r="170" spans="1:15" ht="15" x14ac:dyDescent="0.25"/>
    <row r="171" spans="1:15" ht="15" x14ac:dyDescent="0.25"/>
    <row r="172" spans="1:15" ht="15" x14ac:dyDescent="0.25"/>
    <row r="173" spans="1:15" ht="15" x14ac:dyDescent="0.25"/>
    <row r="174" spans="1:15" ht="15" x14ac:dyDescent="0.25"/>
  </sheetData>
  <autoFilter ref="A1:N174" xr:uid="{00000000-0009-0000-0000-000000000000}">
    <filterColumn colId="0" showButton="0"/>
    <filterColumn colId="1" showButton="0"/>
  </autoFilter>
  <mergeCells count="3">
    <mergeCell ref="A1:C1"/>
    <mergeCell ref="D168:G168"/>
    <mergeCell ref="D1:O1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156C8-510C-4AB5-9C70-6EC4C8BE1CA8}">
  <dimension ref="A1:M132"/>
  <sheetViews>
    <sheetView tabSelected="1" topLeftCell="A70" workbookViewId="0">
      <selection activeCell="O5" sqref="O5"/>
    </sheetView>
  </sheetViews>
  <sheetFormatPr defaultRowHeight="15" x14ac:dyDescent="0.25"/>
  <cols>
    <col min="1" max="2" width="3.85546875" customWidth="1"/>
    <col min="3" max="3" width="6.7109375" customWidth="1"/>
    <col min="4" max="4" width="22.85546875" customWidth="1"/>
    <col min="5" max="5" width="3.85546875" customWidth="1"/>
    <col min="6" max="6" width="7.140625" customWidth="1"/>
    <col min="7" max="7" width="6.140625" customWidth="1"/>
    <col min="8" max="8" width="5.5703125" customWidth="1"/>
    <col min="9" max="9" width="7.85546875" customWidth="1"/>
    <col min="10" max="10" width="39.28515625" customWidth="1"/>
    <col min="11" max="11" width="14.42578125" customWidth="1"/>
    <col min="12" max="12" width="10.5703125" customWidth="1"/>
    <col min="13" max="13" width="13.28515625" customWidth="1"/>
  </cols>
  <sheetData>
    <row r="1" spans="1:13" ht="15.75" x14ac:dyDescent="0.25">
      <c r="D1" s="54" t="s">
        <v>224</v>
      </c>
    </row>
    <row r="2" spans="1:13" ht="15.75" thickBot="1" x14ac:dyDescent="0.3"/>
    <row r="3" spans="1:13" ht="24" customHeight="1" x14ac:dyDescent="0.25">
      <c r="A3" s="55" t="s">
        <v>225</v>
      </c>
      <c r="B3" s="56" t="s">
        <v>226</v>
      </c>
      <c r="C3" s="56" t="s">
        <v>227</v>
      </c>
      <c r="D3" s="57" t="s">
        <v>228</v>
      </c>
      <c r="E3" s="56" t="s">
        <v>229</v>
      </c>
      <c r="F3" s="56" t="s">
        <v>230</v>
      </c>
      <c r="G3" s="58" t="s">
        <v>231</v>
      </c>
      <c r="H3" s="56" t="s">
        <v>232</v>
      </c>
      <c r="I3" s="56" t="s">
        <v>233</v>
      </c>
      <c r="J3" s="59" t="s">
        <v>234</v>
      </c>
      <c r="K3" s="60" t="s">
        <v>472</v>
      </c>
      <c r="L3" s="60" t="s">
        <v>473</v>
      </c>
      <c r="M3" s="60" t="s">
        <v>474</v>
      </c>
    </row>
    <row r="4" spans="1:13" x14ac:dyDescent="0.25">
      <c r="A4" s="61"/>
      <c r="B4" s="62"/>
      <c r="C4" s="62"/>
      <c r="D4" s="62"/>
      <c r="E4" s="62"/>
      <c r="F4" s="62"/>
      <c r="G4" s="63"/>
      <c r="H4" s="62"/>
      <c r="I4" s="62"/>
      <c r="J4" s="64"/>
      <c r="K4" s="65"/>
      <c r="L4" s="65"/>
      <c r="M4" s="65"/>
    </row>
    <row r="5" spans="1:13" ht="24.75" x14ac:dyDescent="0.25">
      <c r="A5" s="66" t="s">
        <v>235</v>
      </c>
      <c r="B5" s="67" t="s">
        <v>14</v>
      </c>
      <c r="C5" s="67"/>
      <c r="D5" s="68"/>
      <c r="E5" s="69"/>
      <c r="F5" s="69"/>
      <c r="G5" s="70"/>
      <c r="H5" s="69"/>
      <c r="I5" s="69"/>
      <c r="J5" s="68" t="s">
        <v>236</v>
      </c>
      <c r="K5" s="71">
        <f t="shared" ref="K5:M5" si="0">K6+K11+K24+K78+K85+K102</f>
        <v>3261999.6327</v>
      </c>
      <c r="L5" s="71">
        <f t="shared" si="0"/>
        <v>3050000</v>
      </c>
      <c r="M5" s="71">
        <f t="shared" si="0"/>
        <v>3100000</v>
      </c>
    </row>
    <row r="6" spans="1:13" x14ac:dyDescent="0.25">
      <c r="A6" s="72" t="s">
        <v>237</v>
      </c>
      <c r="B6" s="73" t="s">
        <v>14</v>
      </c>
      <c r="C6" s="73"/>
      <c r="D6" s="74"/>
      <c r="E6" s="75"/>
      <c r="F6" s="75" t="s">
        <v>17</v>
      </c>
      <c r="G6" s="76"/>
      <c r="H6" s="75"/>
      <c r="I6" s="75"/>
      <c r="J6" s="77" t="s">
        <v>238</v>
      </c>
      <c r="K6" s="78">
        <f t="shared" ref="K6" si="1">SUM(K7:K10)</f>
        <v>25000</v>
      </c>
      <c r="L6" s="78">
        <f t="shared" ref="L6:M6" si="2">SUM(L7:L10)</f>
        <v>65000</v>
      </c>
      <c r="M6" s="78">
        <f t="shared" si="2"/>
        <v>65000</v>
      </c>
    </row>
    <row r="7" spans="1:13" x14ac:dyDescent="0.25">
      <c r="A7" s="79" t="s">
        <v>13</v>
      </c>
      <c r="B7" s="80" t="s">
        <v>14</v>
      </c>
      <c r="C7" s="80">
        <v>1005001</v>
      </c>
      <c r="D7" s="81" t="s">
        <v>239</v>
      </c>
      <c r="E7" s="82" t="s">
        <v>16</v>
      </c>
      <c r="F7" s="83" t="s">
        <v>17</v>
      </c>
      <c r="G7" s="84">
        <v>231</v>
      </c>
      <c r="H7" s="84" t="s">
        <v>52</v>
      </c>
      <c r="I7" s="80"/>
      <c r="J7" s="84" t="s">
        <v>240</v>
      </c>
      <c r="K7" s="85">
        <v>0</v>
      </c>
      <c r="L7" s="85">
        <v>20000</v>
      </c>
      <c r="M7" s="85">
        <v>35000</v>
      </c>
    </row>
    <row r="8" spans="1:13" x14ac:dyDescent="0.25">
      <c r="A8" s="79" t="s">
        <v>13</v>
      </c>
      <c r="B8" s="80" t="s">
        <v>14</v>
      </c>
      <c r="C8" s="80">
        <v>1005001</v>
      </c>
      <c r="D8" s="81" t="s">
        <v>239</v>
      </c>
      <c r="E8" s="82" t="s">
        <v>16</v>
      </c>
      <c r="F8" s="83" t="s">
        <v>17</v>
      </c>
      <c r="G8" s="84">
        <v>230</v>
      </c>
      <c r="H8" s="84" t="s">
        <v>52</v>
      </c>
      <c r="I8" s="80" t="s">
        <v>241</v>
      </c>
      <c r="J8" s="84" t="s">
        <v>242</v>
      </c>
      <c r="K8" s="85">
        <v>0</v>
      </c>
      <c r="L8" s="85">
        <v>0</v>
      </c>
      <c r="M8" s="85">
        <v>0</v>
      </c>
    </row>
    <row r="9" spans="1:13" x14ac:dyDescent="0.25">
      <c r="A9" s="79" t="s">
        <v>13</v>
      </c>
      <c r="B9" s="80" t="s">
        <v>14</v>
      </c>
      <c r="C9" s="80">
        <v>1005001</v>
      </c>
      <c r="D9" s="81" t="s">
        <v>239</v>
      </c>
      <c r="E9" s="82" t="s">
        <v>16</v>
      </c>
      <c r="F9" s="83" t="s">
        <v>17</v>
      </c>
      <c r="G9" s="84" t="s">
        <v>243</v>
      </c>
      <c r="H9" s="84" t="s">
        <v>52</v>
      </c>
      <c r="I9" s="80" t="s">
        <v>244</v>
      </c>
      <c r="J9" s="84" t="s">
        <v>245</v>
      </c>
      <c r="K9" s="85">
        <v>25000</v>
      </c>
      <c r="L9" s="85">
        <v>25000</v>
      </c>
      <c r="M9" s="85">
        <v>30000</v>
      </c>
    </row>
    <row r="10" spans="1:13" x14ac:dyDescent="0.25">
      <c r="A10" s="79" t="s">
        <v>13</v>
      </c>
      <c r="B10" s="80" t="s">
        <v>14</v>
      </c>
      <c r="C10" s="80">
        <v>1005001</v>
      </c>
      <c r="D10" s="81" t="s">
        <v>239</v>
      </c>
      <c r="E10" s="82" t="s">
        <v>16</v>
      </c>
      <c r="F10" s="83" t="s">
        <v>17</v>
      </c>
      <c r="G10" s="84" t="s">
        <v>243</v>
      </c>
      <c r="H10" s="84" t="s">
        <v>52</v>
      </c>
      <c r="I10" s="80"/>
      <c r="J10" s="84" t="s">
        <v>246</v>
      </c>
      <c r="K10" s="85">
        <v>0</v>
      </c>
      <c r="L10" s="85">
        <v>20000</v>
      </c>
      <c r="M10" s="85"/>
    </row>
    <row r="11" spans="1:13" x14ac:dyDescent="0.25">
      <c r="A11" s="72" t="s">
        <v>237</v>
      </c>
      <c r="B11" s="73" t="s">
        <v>14</v>
      </c>
      <c r="C11" s="73"/>
      <c r="D11" s="74"/>
      <c r="E11" s="75"/>
      <c r="F11" s="75" t="s">
        <v>36</v>
      </c>
      <c r="G11" s="76"/>
      <c r="H11" s="75"/>
      <c r="I11" s="75"/>
      <c r="J11" s="77" t="s">
        <v>247</v>
      </c>
      <c r="K11" s="78">
        <f t="shared" ref="K11:M11" si="3">SUM(K12:K23)</f>
        <v>195204</v>
      </c>
      <c r="L11" s="78">
        <f t="shared" si="3"/>
        <v>235409</v>
      </c>
      <c r="M11" s="78">
        <f t="shared" si="3"/>
        <v>252509</v>
      </c>
    </row>
    <row r="12" spans="1:13" ht="24" x14ac:dyDescent="0.25">
      <c r="A12" s="86" t="s">
        <v>13</v>
      </c>
      <c r="B12" s="87" t="s">
        <v>14</v>
      </c>
      <c r="C12" s="87">
        <v>10051111</v>
      </c>
      <c r="D12" s="88" t="s">
        <v>248</v>
      </c>
      <c r="E12" s="87" t="s">
        <v>16</v>
      </c>
      <c r="F12" s="87" t="s">
        <v>36</v>
      </c>
      <c r="G12" s="89" t="s">
        <v>243</v>
      </c>
      <c r="H12" s="87" t="s">
        <v>52</v>
      </c>
      <c r="I12" s="87"/>
      <c r="J12" s="90" t="s">
        <v>249</v>
      </c>
      <c r="K12" s="91">
        <v>70000</v>
      </c>
      <c r="L12" s="91">
        <v>60000</v>
      </c>
      <c r="M12" s="91">
        <v>0</v>
      </c>
    </row>
    <row r="13" spans="1:13" ht="24" x14ac:dyDescent="0.25">
      <c r="A13" s="86" t="s">
        <v>13</v>
      </c>
      <c r="B13" s="87" t="s">
        <v>14</v>
      </c>
      <c r="C13" s="87">
        <v>1005118</v>
      </c>
      <c r="D13" s="88" t="s">
        <v>250</v>
      </c>
      <c r="E13" s="87" t="s">
        <v>16</v>
      </c>
      <c r="F13" s="87" t="s">
        <v>36</v>
      </c>
      <c r="G13" s="89" t="s">
        <v>243</v>
      </c>
      <c r="H13" s="87" t="s">
        <v>52</v>
      </c>
      <c r="I13" s="87"/>
      <c r="J13" s="90" t="s">
        <v>251</v>
      </c>
      <c r="K13" s="91">
        <v>46000</v>
      </c>
      <c r="L13" s="91">
        <v>30000</v>
      </c>
      <c r="M13" s="91">
        <v>0</v>
      </c>
    </row>
    <row r="14" spans="1:13" ht="24" x14ac:dyDescent="0.25">
      <c r="A14" s="86" t="s">
        <v>13</v>
      </c>
      <c r="B14" s="87" t="s">
        <v>14</v>
      </c>
      <c r="C14" s="87">
        <v>1005118</v>
      </c>
      <c r="D14" s="88" t="s">
        <v>250</v>
      </c>
      <c r="E14" s="87" t="s">
        <v>16</v>
      </c>
      <c r="F14" s="87" t="s">
        <v>36</v>
      </c>
      <c r="G14" s="89" t="s">
        <v>243</v>
      </c>
      <c r="H14" s="87" t="s">
        <v>52</v>
      </c>
      <c r="I14" s="80" t="s">
        <v>252</v>
      </c>
      <c r="J14" s="90" t="s">
        <v>253</v>
      </c>
      <c r="K14" s="91"/>
      <c r="L14" s="91"/>
      <c r="M14" s="91">
        <v>0</v>
      </c>
    </row>
    <row r="15" spans="1:13" ht="36" x14ac:dyDescent="0.25">
      <c r="A15" s="86" t="s">
        <v>13</v>
      </c>
      <c r="B15" s="87" t="s">
        <v>14</v>
      </c>
      <c r="C15" s="87">
        <v>1005118</v>
      </c>
      <c r="D15" s="88" t="s">
        <v>250</v>
      </c>
      <c r="E15" s="87" t="s">
        <v>16</v>
      </c>
      <c r="F15" s="87" t="s">
        <v>36</v>
      </c>
      <c r="G15" s="89" t="s">
        <v>243</v>
      </c>
      <c r="H15" s="87" t="s">
        <v>52</v>
      </c>
      <c r="I15" s="80"/>
      <c r="J15" s="90" t="s">
        <v>254</v>
      </c>
      <c r="K15" s="91">
        <v>0</v>
      </c>
      <c r="L15" s="91">
        <v>55000</v>
      </c>
      <c r="M15" s="91">
        <f>40000+17100</f>
        <v>57100</v>
      </c>
    </row>
    <row r="16" spans="1:13" ht="24" x14ac:dyDescent="0.25">
      <c r="A16" s="86" t="s">
        <v>13</v>
      </c>
      <c r="B16" s="87" t="s">
        <v>14</v>
      </c>
      <c r="C16" s="87">
        <v>1005111</v>
      </c>
      <c r="D16" s="88" t="s">
        <v>248</v>
      </c>
      <c r="E16" s="87" t="s">
        <v>16</v>
      </c>
      <c r="F16" s="87" t="s">
        <v>36</v>
      </c>
      <c r="G16" s="89" t="s">
        <v>243</v>
      </c>
      <c r="H16" s="87" t="s">
        <v>52</v>
      </c>
      <c r="I16" s="80" t="s">
        <v>255</v>
      </c>
      <c r="J16" s="90" t="s">
        <v>256</v>
      </c>
      <c r="K16" s="91">
        <v>30000</v>
      </c>
      <c r="L16" s="91">
        <v>25000</v>
      </c>
      <c r="M16" s="91">
        <v>45000</v>
      </c>
    </row>
    <row r="17" spans="1:13" ht="24" x14ac:dyDescent="0.25">
      <c r="A17" s="86" t="s">
        <v>13</v>
      </c>
      <c r="B17" s="87" t="s">
        <v>14</v>
      </c>
      <c r="C17" s="87">
        <v>1005111</v>
      </c>
      <c r="D17" s="88" t="s">
        <v>248</v>
      </c>
      <c r="E17" s="87" t="s">
        <v>16</v>
      </c>
      <c r="F17" s="87" t="s">
        <v>36</v>
      </c>
      <c r="G17" s="89" t="s">
        <v>243</v>
      </c>
      <c r="H17" s="87" t="s">
        <v>52</v>
      </c>
      <c r="I17" s="80"/>
      <c r="J17" s="90" t="s">
        <v>257</v>
      </c>
      <c r="K17" s="91"/>
      <c r="L17" s="91">
        <v>0</v>
      </c>
      <c r="M17" s="91">
        <v>40000</v>
      </c>
    </row>
    <row r="18" spans="1:13" ht="24" x14ac:dyDescent="0.25">
      <c r="A18" s="86" t="s">
        <v>13</v>
      </c>
      <c r="B18" s="87" t="s">
        <v>14</v>
      </c>
      <c r="C18" s="87">
        <v>1005118</v>
      </c>
      <c r="D18" s="88" t="s">
        <v>250</v>
      </c>
      <c r="E18" s="87" t="s">
        <v>16</v>
      </c>
      <c r="F18" s="87" t="s">
        <v>36</v>
      </c>
      <c r="G18" s="89" t="s">
        <v>243</v>
      </c>
      <c r="H18" s="87" t="s">
        <v>52</v>
      </c>
      <c r="I18" s="80"/>
      <c r="J18" s="90" t="s">
        <v>258</v>
      </c>
      <c r="K18" s="91"/>
      <c r="L18" s="91"/>
      <c r="M18" s="91">
        <v>45000</v>
      </c>
    </row>
    <row r="19" spans="1:13" ht="24" x14ac:dyDescent="0.25">
      <c r="A19" s="86" t="s">
        <v>13</v>
      </c>
      <c r="B19" s="87" t="s">
        <v>14</v>
      </c>
      <c r="C19" s="87">
        <v>1005135</v>
      </c>
      <c r="D19" s="88" t="s">
        <v>259</v>
      </c>
      <c r="E19" s="87" t="s">
        <v>16</v>
      </c>
      <c r="F19" s="87" t="s">
        <v>36</v>
      </c>
      <c r="G19" s="89" t="s">
        <v>243</v>
      </c>
      <c r="H19" s="87" t="s">
        <v>52</v>
      </c>
      <c r="I19" s="80"/>
      <c r="J19" s="90" t="s">
        <v>260</v>
      </c>
      <c r="K19" s="91">
        <v>0</v>
      </c>
      <c r="L19" s="91">
        <v>12989</v>
      </c>
      <c r="M19" s="91">
        <v>12409</v>
      </c>
    </row>
    <row r="20" spans="1:13" ht="24" x14ac:dyDescent="0.25">
      <c r="A20" s="86" t="s">
        <v>13</v>
      </c>
      <c r="B20" s="87" t="s">
        <v>14</v>
      </c>
      <c r="C20" s="87" t="s">
        <v>177</v>
      </c>
      <c r="D20" s="88" t="s">
        <v>239</v>
      </c>
      <c r="E20" s="87" t="s">
        <v>261</v>
      </c>
      <c r="F20" s="87" t="s">
        <v>36</v>
      </c>
      <c r="G20" s="89" t="s">
        <v>243</v>
      </c>
      <c r="H20" s="87" t="s">
        <v>52</v>
      </c>
      <c r="I20" s="80" t="s">
        <v>262</v>
      </c>
      <c r="J20" s="90" t="s">
        <v>263</v>
      </c>
      <c r="K20" s="91">
        <v>15000</v>
      </c>
      <c r="L20" s="91">
        <v>15000</v>
      </c>
      <c r="M20" s="91">
        <v>15000</v>
      </c>
    </row>
    <row r="21" spans="1:13" x14ac:dyDescent="0.25">
      <c r="A21" s="92" t="s">
        <v>13</v>
      </c>
      <c r="B21" s="93" t="s">
        <v>14</v>
      </c>
      <c r="C21" s="93" t="s">
        <v>50</v>
      </c>
      <c r="D21" s="94" t="s">
        <v>176</v>
      </c>
      <c r="E21" s="93" t="s">
        <v>264</v>
      </c>
      <c r="F21" s="93" t="s">
        <v>36</v>
      </c>
      <c r="G21" s="95" t="s">
        <v>243</v>
      </c>
      <c r="H21" s="93" t="s">
        <v>52</v>
      </c>
      <c r="I21" s="93" t="s">
        <v>265</v>
      </c>
      <c r="J21" s="96" t="s">
        <v>266</v>
      </c>
      <c r="K21" s="97">
        <v>4204</v>
      </c>
      <c r="L21" s="97">
        <v>7420</v>
      </c>
      <c r="M21" s="97">
        <v>0</v>
      </c>
    </row>
    <row r="22" spans="1:13" ht="36" x14ac:dyDescent="0.25">
      <c r="A22" s="86" t="s">
        <v>13</v>
      </c>
      <c r="B22" s="87" t="s">
        <v>14</v>
      </c>
      <c r="C22" s="87" t="s">
        <v>177</v>
      </c>
      <c r="D22" s="88" t="s">
        <v>239</v>
      </c>
      <c r="E22" s="87" t="s">
        <v>264</v>
      </c>
      <c r="F22" s="87" t="s">
        <v>36</v>
      </c>
      <c r="G22" s="89" t="s">
        <v>243</v>
      </c>
      <c r="H22" s="87" t="s">
        <v>52</v>
      </c>
      <c r="I22" s="87"/>
      <c r="J22" s="90" t="s">
        <v>267</v>
      </c>
      <c r="K22" s="91">
        <v>15000</v>
      </c>
      <c r="L22" s="91">
        <v>15000</v>
      </c>
      <c r="M22" s="91">
        <v>19000</v>
      </c>
    </row>
    <row r="23" spans="1:13" ht="36" x14ac:dyDescent="0.25">
      <c r="A23" s="86" t="s">
        <v>13</v>
      </c>
      <c r="B23" s="87" t="s">
        <v>14</v>
      </c>
      <c r="C23" s="87" t="s">
        <v>177</v>
      </c>
      <c r="D23" s="88" t="s">
        <v>239</v>
      </c>
      <c r="E23" s="87" t="s">
        <v>261</v>
      </c>
      <c r="F23" s="87" t="s">
        <v>36</v>
      </c>
      <c r="G23" s="89" t="s">
        <v>243</v>
      </c>
      <c r="H23" s="87" t="s">
        <v>52</v>
      </c>
      <c r="I23" s="87"/>
      <c r="J23" s="90" t="s">
        <v>268</v>
      </c>
      <c r="K23" s="91">
        <v>15000</v>
      </c>
      <c r="L23" s="91">
        <v>15000</v>
      </c>
      <c r="M23" s="91">
        <v>19000</v>
      </c>
    </row>
    <row r="24" spans="1:13" x14ac:dyDescent="0.25">
      <c r="A24" s="72" t="s">
        <v>237</v>
      </c>
      <c r="B24" s="73" t="s">
        <v>14</v>
      </c>
      <c r="C24" s="73"/>
      <c r="D24" s="74"/>
      <c r="E24" s="75"/>
      <c r="F24" s="75" t="s">
        <v>110</v>
      </c>
      <c r="G24" s="76"/>
      <c r="H24" s="75"/>
      <c r="I24" s="75"/>
      <c r="J24" s="77" t="s">
        <v>269</v>
      </c>
      <c r="K24" s="78">
        <f t="shared" ref="K24:M24" si="4">K25+K29+K39+K73+K76</f>
        <v>2199999.6327</v>
      </c>
      <c r="L24" s="78">
        <f t="shared" si="4"/>
        <v>1670591</v>
      </c>
      <c r="M24" s="78">
        <f t="shared" si="4"/>
        <v>1673491</v>
      </c>
    </row>
    <row r="25" spans="1:13" x14ac:dyDescent="0.25">
      <c r="A25" s="98" t="s">
        <v>270</v>
      </c>
      <c r="B25" s="99" t="s">
        <v>14</v>
      </c>
      <c r="C25" s="99"/>
      <c r="D25" s="100"/>
      <c r="E25" s="99"/>
      <c r="F25" s="99" t="s">
        <v>110</v>
      </c>
      <c r="G25" s="100"/>
      <c r="H25" s="99"/>
      <c r="I25" s="99"/>
      <c r="J25" s="101" t="s">
        <v>271</v>
      </c>
      <c r="K25" s="102">
        <f t="shared" ref="K25" si="5">SUM(K26:K28)</f>
        <v>0</v>
      </c>
      <c r="L25" s="102">
        <f t="shared" ref="L25:M25" si="6">SUM(L26:L28)</f>
        <v>130000</v>
      </c>
      <c r="M25" s="102">
        <f t="shared" si="6"/>
        <v>100000</v>
      </c>
    </row>
    <row r="26" spans="1:13" ht="24" x14ac:dyDescent="0.25">
      <c r="A26" s="86" t="s">
        <v>13</v>
      </c>
      <c r="B26" s="87" t="s">
        <v>14</v>
      </c>
      <c r="C26" s="87" t="s">
        <v>120</v>
      </c>
      <c r="D26" s="88" t="s">
        <v>121</v>
      </c>
      <c r="E26" s="87" t="s">
        <v>16</v>
      </c>
      <c r="F26" s="87" t="s">
        <v>110</v>
      </c>
      <c r="G26" s="89" t="s">
        <v>243</v>
      </c>
      <c r="H26" s="87" t="s">
        <v>76</v>
      </c>
      <c r="I26" s="87"/>
      <c r="J26" s="90" t="s">
        <v>272</v>
      </c>
      <c r="K26" s="91"/>
      <c r="L26" s="91">
        <v>40000</v>
      </c>
      <c r="M26" s="91"/>
    </row>
    <row r="27" spans="1:13" ht="24" x14ac:dyDescent="0.25">
      <c r="A27" s="86" t="s">
        <v>13</v>
      </c>
      <c r="B27" s="87" t="s">
        <v>14</v>
      </c>
      <c r="C27" s="87" t="s">
        <v>124</v>
      </c>
      <c r="D27" s="88" t="s">
        <v>125</v>
      </c>
      <c r="E27" s="87" t="s">
        <v>16</v>
      </c>
      <c r="F27" s="87" t="s">
        <v>110</v>
      </c>
      <c r="G27" s="89" t="s">
        <v>243</v>
      </c>
      <c r="H27" s="87">
        <v>2020</v>
      </c>
      <c r="I27" s="87"/>
      <c r="J27" s="90" t="s">
        <v>273</v>
      </c>
      <c r="K27" s="91"/>
      <c r="L27" s="91"/>
      <c r="M27" s="91"/>
    </row>
    <row r="28" spans="1:13" x14ac:dyDescent="0.25">
      <c r="A28" s="86" t="s">
        <v>13</v>
      </c>
      <c r="B28" s="87" t="s">
        <v>14</v>
      </c>
      <c r="C28" s="87" t="s">
        <v>177</v>
      </c>
      <c r="D28" s="88" t="s">
        <v>239</v>
      </c>
      <c r="E28" s="87" t="s">
        <v>16</v>
      </c>
      <c r="F28" s="87" t="s">
        <v>110</v>
      </c>
      <c r="G28" s="89" t="s">
        <v>243</v>
      </c>
      <c r="H28" s="87" t="s">
        <v>52</v>
      </c>
      <c r="I28" s="87"/>
      <c r="J28" s="90" t="s">
        <v>274</v>
      </c>
      <c r="K28" s="91"/>
      <c r="L28" s="91">
        <v>90000</v>
      </c>
      <c r="M28" s="91">
        <v>100000</v>
      </c>
    </row>
    <row r="29" spans="1:13" x14ac:dyDescent="0.25">
      <c r="A29" s="98" t="s">
        <v>270</v>
      </c>
      <c r="B29" s="99" t="s">
        <v>14</v>
      </c>
      <c r="C29" s="99"/>
      <c r="D29" s="100" t="s">
        <v>275</v>
      </c>
      <c r="E29" s="99"/>
      <c r="F29" s="99" t="s">
        <v>110</v>
      </c>
      <c r="G29" s="100"/>
      <c r="H29" s="99"/>
      <c r="I29" s="99"/>
      <c r="J29" s="101" t="s">
        <v>276</v>
      </c>
      <c r="K29" s="102">
        <f t="shared" ref="K29:M29" si="7">SUM(K30:K38)</f>
        <v>389999.53600000002</v>
      </c>
      <c r="L29" s="102">
        <f t="shared" si="7"/>
        <v>320591</v>
      </c>
      <c r="M29" s="102">
        <f t="shared" si="7"/>
        <v>353491</v>
      </c>
    </row>
    <row r="30" spans="1:13" x14ac:dyDescent="0.25">
      <c r="A30" s="86" t="s">
        <v>13</v>
      </c>
      <c r="B30" s="87" t="s">
        <v>14</v>
      </c>
      <c r="C30" s="87" t="s">
        <v>177</v>
      </c>
      <c r="D30" s="88" t="s">
        <v>239</v>
      </c>
      <c r="E30" s="87" t="s">
        <v>16</v>
      </c>
      <c r="F30" s="87" t="s">
        <v>110</v>
      </c>
      <c r="G30" s="89">
        <v>230</v>
      </c>
      <c r="H30" s="87" t="s">
        <v>52</v>
      </c>
      <c r="I30" s="87" t="s">
        <v>277</v>
      </c>
      <c r="J30" s="90" t="s">
        <v>278</v>
      </c>
      <c r="K30" s="91">
        <v>30000</v>
      </c>
      <c r="L30" s="91">
        <v>30000</v>
      </c>
      <c r="M30" s="91">
        <v>30000</v>
      </c>
    </row>
    <row r="31" spans="1:13" ht="24" x14ac:dyDescent="0.25">
      <c r="A31" s="86" t="s">
        <v>13</v>
      </c>
      <c r="B31" s="87" t="s">
        <v>14</v>
      </c>
      <c r="C31" s="87" t="s">
        <v>120</v>
      </c>
      <c r="D31" s="88" t="s">
        <v>121</v>
      </c>
      <c r="E31" s="87" t="s">
        <v>16</v>
      </c>
      <c r="F31" s="87" t="s">
        <v>110</v>
      </c>
      <c r="G31" s="89" t="s">
        <v>243</v>
      </c>
      <c r="H31" s="87" t="s">
        <v>76</v>
      </c>
      <c r="I31" s="87" t="s">
        <v>279</v>
      </c>
      <c r="J31" s="90" t="s">
        <v>280</v>
      </c>
      <c r="K31" s="91">
        <v>126764</v>
      </c>
      <c r="L31" s="91"/>
      <c r="M31" s="91"/>
    </row>
    <row r="32" spans="1:13" ht="24" x14ac:dyDescent="0.25">
      <c r="A32" s="86" t="s">
        <v>13</v>
      </c>
      <c r="B32" s="87" t="s">
        <v>14</v>
      </c>
      <c r="C32" s="87" t="s">
        <v>122</v>
      </c>
      <c r="D32" s="88" t="s">
        <v>123</v>
      </c>
      <c r="E32" s="87" t="s">
        <v>16</v>
      </c>
      <c r="F32" s="87" t="s">
        <v>110</v>
      </c>
      <c r="G32" s="89" t="s">
        <v>243</v>
      </c>
      <c r="H32" s="87" t="s">
        <v>82</v>
      </c>
      <c r="I32" s="87" t="s">
        <v>281</v>
      </c>
      <c r="J32" s="90" t="s">
        <v>282</v>
      </c>
      <c r="K32" s="91">
        <v>29500</v>
      </c>
      <c r="L32" s="91"/>
      <c r="M32" s="91"/>
    </row>
    <row r="33" spans="1:13" ht="24" x14ac:dyDescent="0.25">
      <c r="A33" s="86" t="s">
        <v>13</v>
      </c>
      <c r="B33" s="87" t="s">
        <v>14</v>
      </c>
      <c r="C33" s="87" t="s">
        <v>124</v>
      </c>
      <c r="D33" s="88" t="s">
        <v>125</v>
      </c>
      <c r="E33" s="87" t="s">
        <v>16</v>
      </c>
      <c r="F33" s="87" t="s">
        <v>110</v>
      </c>
      <c r="G33" s="89" t="s">
        <v>243</v>
      </c>
      <c r="H33" s="87">
        <v>2020</v>
      </c>
      <c r="I33" s="87" t="s">
        <v>283</v>
      </c>
      <c r="J33" s="90" t="s">
        <v>284</v>
      </c>
      <c r="K33" s="91">
        <v>49173.478000000003</v>
      </c>
      <c r="L33" s="91"/>
      <c r="M33" s="91"/>
    </row>
    <row r="34" spans="1:13" ht="24" x14ac:dyDescent="0.25">
      <c r="A34" s="86" t="s">
        <v>13</v>
      </c>
      <c r="B34" s="87" t="s">
        <v>14</v>
      </c>
      <c r="C34" s="87" t="s">
        <v>122</v>
      </c>
      <c r="D34" s="88" t="s">
        <v>123</v>
      </c>
      <c r="E34" s="87" t="s">
        <v>16</v>
      </c>
      <c r="F34" s="87" t="s">
        <v>110</v>
      </c>
      <c r="G34" s="89" t="s">
        <v>243</v>
      </c>
      <c r="H34" s="87" t="s">
        <v>82</v>
      </c>
      <c r="I34" s="87" t="s">
        <v>285</v>
      </c>
      <c r="J34" s="90" t="s">
        <v>286</v>
      </c>
      <c r="K34" s="91">
        <v>10867.415999999997</v>
      </c>
      <c r="L34" s="91"/>
      <c r="M34" s="91"/>
    </row>
    <row r="35" spans="1:13" ht="24" x14ac:dyDescent="0.25">
      <c r="A35" s="86" t="s">
        <v>13</v>
      </c>
      <c r="B35" s="87" t="s">
        <v>14</v>
      </c>
      <c r="C35" s="87" t="s">
        <v>117</v>
      </c>
      <c r="D35" s="88" t="s">
        <v>118</v>
      </c>
      <c r="E35" s="87" t="s">
        <v>16</v>
      </c>
      <c r="F35" s="87" t="s">
        <v>110</v>
      </c>
      <c r="G35" s="89" t="s">
        <v>243</v>
      </c>
      <c r="H35" s="87" t="s">
        <v>71</v>
      </c>
      <c r="I35" s="87"/>
      <c r="J35" s="90" t="s">
        <v>287</v>
      </c>
      <c r="K35" s="91">
        <v>49138.642</v>
      </c>
      <c r="L35" s="91"/>
      <c r="M35" s="91"/>
    </row>
    <row r="36" spans="1:13" ht="24" x14ac:dyDescent="0.25">
      <c r="A36" s="86" t="s">
        <v>13</v>
      </c>
      <c r="B36" s="87" t="s">
        <v>14</v>
      </c>
      <c r="C36" s="87" t="s">
        <v>120</v>
      </c>
      <c r="D36" s="88" t="s">
        <v>121</v>
      </c>
      <c r="E36" s="87" t="s">
        <v>16</v>
      </c>
      <c r="F36" s="87" t="s">
        <v>110</v>
      </c>
      <c r="G36" s="89" t="s">
        <v>243</v>
      </c>
      <c r="H36" s="87" t="s">
        <v>76</v>
      </c>
      <c r="I36" s="87"/>
      <c r="J36" s="90" t="s">
        <v>288</v>
      </c>
      <c r="K36" s="91">
        <v>54556</v>
      </c>
      <c r="L36" s="91">
        <v>65444</v>
      </c>
      <c r="M36" s="91"/>
    </row>
    <row r="37" spans="1:13" ht="24" x14ac:dyDescent="0.25">
      <c r="A37" s="86" t="s">
        <v>13</v>
      </c>
      <c r="B37" s="87" t="s">
        <v>14</v>
      </c>
      <c r="C37" s="87" t="s">
        <v>122</v>
      </c>
      <c r="D37" s="88" t="s">
        <v>123</v>
      </c>
      <c r="E37" s="87" t="s">
        <v>16</v>
      </c>
      <c r="F37" s="87" t="s">
        <v>110</v>
      </c>
      <c r="G37" s="89" t="s">
        <v>243</v>
      </c>
      <c r="H37" s="87" t="s">
        <v>82</v>
      </c>
      <c r="I37" s="87"/>
      <c r="J37" s="90" t="s">
        <v>289</v>
      </c>
      <c r="K37" s="91">
        <v>40000</v>
      </c>
      <c r="L37" s="91">
        <v>22332</v>
      </c>
      <c r="M37" s="91"/>
    </row>
    <row r="38" spans="1:13" x14ac:dyDescent="0.25">
      <c r="A38" s="86" t="s">
        <v>13</v>
      </c>
      <c r="B38" s="87" t="s">
        <v>14</v>
      </c>
      <c r="C38" s="87" t="s">
        <v>177</v>
      </c>
      <c r="D38" s="88" t="s">
        <v>239</v>
      </c>
      <c r="E38" s="87" t="s">
        <v>16</v>
      </c>
      <c r="F38" s="87" t="s">
        <v>110</v>
      </c>
      <c r="G38" s="89">
        <v>231</v>
      </c>
      <c r="H38" s="87" t="s">
        <v>52</v>
      </c>
      <c r="I38" s="87"/>
      <c r="J38" s="90" t="s">
        <v>290</v>
      </c>
      <c r="K38" s="91"/>
      <c r="L38" s="91">
        <f>232224-29409</f>
        <v>202815</v>
      </c>
      <c r="M38" s="91">
        <f>350000-26509</f>
        <v>323491</v>
      </c>
    </row>
    <row r="39" spans="1:13" ht="25.5" x14ac:dyDescent="0.25">
      <c r="A39" s="98" t="s">
        <v>270</v>
      </c>
      <c r="B39" s="99" t="s">
        <v>14</v>
      </c>
      <c r="C39" s="99"/>
      <c r="D39" s="100"/>
      <c r="E39" s="99"/>
      <c r="F39" s="99" t="s">
        <v>110</v>
      </c>
      <c r="G39" s="100"/>
      <c r="H39" s="99"/>
      <c r="I39" s="99"/>
      <c r="J39" s="101" t="s">
        <v>291</v>
      </c>
      <c r="K39" s="102">
        <f t="shared" ref="K39:M39" si="8">SUM(K40:K72)</f>
        <v>1590000.0966999999</v>
      </c>
      <c r="L39" s="102">
        <f t="shared" si="8"/>
        <v>1000000</v>
      </c>
      <c r="M39" s="102">
        <f t="shared" si="8"/>
        <v>1000000</v>
      </c>
    </row>
    <row r="40" spans="1:13" x14ac:dyDescent="0.25">
      <c r="A40" s="86" t="s">
        <v>13</v>
      </c>
      <c r="B40" s="87" t="s">
        <v>14</v>
      </c>
      <c r="C40" s="87">
        <v>2123001</v>
      </c>
      <c r="D40" s="88" t="s">
        <v>292</v>
      </c>
      <c r="E40" s="87" t="s">
        <v>16</v>
      </c>
      <c r="F40" s="87" t="s">
        <v>110</v>
      </c>
      <c r="G40" s="89" t="s">
        <v>243</v>
      </c>
      <c r="H40" s="87" t="s">
        <v>149</v>
      </c>
      <c r="I40" s="87" t="s">
        <v>293</v>
      </c>
      <c r="J40" s="90" t="s">
        <v>294</v>
      </c>
      <c r="K40" s="91">
        <v>128640</v>
      </c>
      <c r="L40" s="91"/>
      <c r="M40" s="91"/>
    </row>
    <row r="41" spans="1:13" x14ac:dyDescent="0.25">
      <c r="A41" s="86" t="s">
        <v>13</v>
      </c>
      <c r="B41" s="87" t="s">
        <v>14</v>
      </c>
      <c r="C41" s="87">
        <v>2132001</v>
      </c>
      <c r="D41" s="88" t="s">
        <v>295</v>
      </c>
      <c r="E41" s="87" t="s">
        <v>16</v>
      </c>
      <c r="F41" s="87" t="s">
        <v>110</v>
      </c>
      <c r="G41" s="89" t="s">
        <v>243</v>
      </c>
      <c r="H41" s="87" t="s">
        <v>296</v>
      </c>
      <c r="I41" s="87" t="s">
        <v>297</v>
      </c>
      <c r="J41" s="90" t="s">
        <v>298</v>
      </c>
      <c r="K41" s="91">
        <v>8253.07</v>
      </c>
      <c r="L41" s="91"/>
      <c r="M41" s="91"/>
    </row>
    <row r="42" spans="1:13" x14ac:dyDescent="0.25">
      <c r="A42" s="86" t="s">
        <v>13</v>
      </c>
      <c r="B42" s="87" t="s">
        <v>14</v>
      </c>
      <c r="C42" s="87">
        <v>2113001</v>
      </c>
      <c r="D42" s="88" t="s">
        <v>299</v>
      </c>
      <c r="E42" s="87" t="s">
        <v>16</v>
      </c>
      <c r="F42" s="87" t="s">
        <v>110</v>
      </c>
      <c r="G42" s="89" t="s">
        <v>243</v>
      </c>
      <c r="H42" s="87" t="s">
        <v>76</v>
      </c>
      <c r="I42" s="87" t="s">
        <v>300</v>
      </c>
      <c r="J42" s="90" t="s">
        <v>301</v>
      </c>
      <c r="K42" s="91">
        <v>12945.73</v>
      </c>
      <c r="L42" s="91"/>
      <c r="M42" s="91"/>
    </row>
    <row r="43" spans="1:13" x14ac:dyDescent="0.25">
      <c r="A43" s="86" t="s">
        <v>13</v>
      </c>
      <c r="B43" s="87" t="s">
        <v>14</v>
      </c>
      <c r="C43" s="87">
        <v>2166001</v>
      </c>
      <c r="D43" s="88" t="s">
        <v>302</v>
      </c>
      <c r="E43" s="87" t="s">
        <v>16</v>
      </c>
      <c r="F43" s="87" t="s">
        <v>110</v>
      </c>
      <c r="G43" s="89" t="s">
        <v>243</v>
      </c>
      <c r="H43" s="87" t="s">
        <v>52</v>
      </c>
      <c r="I43" s="87" t="s">
        <v>303</v>
      </c>
      <c r="J43" s="90" t="s">
        <v>304</v>
      </c>
      <c r="K43" s="91">
        <v>39835.713000000003</v>
      </c>
      <c r="L43" s="91"/>
      <c r="M43" s="91"/>
    </row>
    <row r="44" spans="1:13" x14ac:dyDescent="0.25">
      <c r="A44" s="86" t="s">
        <v>13</v>
      </c>
      <c r="B44" s="87" t="s">
        <v>14</v>
      </c>
      <c r="C44" s="87">
        <v>2137001</v>
      </c>
      <c r="D44" s="88" t="s">
        <v>305</v>
      </c>
      <c r="E44" s="87" t="s">
        <v>16</v>
      </c>
      <c r="F44" s="87" t="s">
        <v>110</v>
      </c>
      <c r="G44" s="89" t="s">
        <v>243</v>
      </c>
      <c r="H44" s="87" t="s">
        <v>306</v>
      </c>
      <c r="I44" s="87" t="s">
        <v>307</v>
      </c>
      <c r="J44" s="90" t="s">
        <v>308</v>
      </c>
      <c r="K44" s="91">
        <v>18000</v>
      </c>
      <c r="L44" s="91"/>
      <c r="M44" s="91"/>
    </row>
    <row r="45" spans="1:13" x14ac:dyDescent="0.25">
      <c r="A45" s="86" t="s">
        <v>13</v>
      </c>
      <c r="B45" s="87" t="s">
        <v>14</v>
      </c>
      <c r="C45" s="87">
        <v>2107001</v>
      </c>
      <c r="D45" s="88" t="s">
        <v>309</v>
      </c>
      <c r="E45" s="87" t="s">
        <v>16</v>
      </c>
      <c r="F45" s="87" t="s">
        <v>110</v>
      </c>
      <c r="G45" s="89" t="s">
        <v>243</v>
      </c>
      <c r="H45" s="87" t="s">
        <v>71</v>
      </c>
      <c r="I45" s="87" t="s">
        <v>310</v>
      </c>
      <c r="J45" s="90" t="s">
        <v>311</v>
      </c>
      <c r="K45" s="91">
        <v>14945.787</v>
      </c>
      <c r="L45" s="91"/>
      <c r="M45" s="91"/>
    </row>
    <row r="46" spans="1:13" x14ac:dyDescent="0.25">
      <c r="A46" s="86" t="s">
        <v>13</v>
      </c>
      <c r="B46" s="87" t="s">
        <v>14</v>
      </c>
      <c r="C46" s="87">
        <v>2107001</v>
      </c>
      <c r="D46" s="88" t="s">
        <v>309</v>
      </c>
      <c r="E46" s="87" t="s">
        <v>16</v>
      </c>
      <c r="F46" s="87" t="s">
        <v>110</v>
      </c>
      <c r="G46" s="89" t="s">
        <v>243</v>
      </c>
      <c r="H46" s="87" t="s">
        <v>71</v>
      </c>
      <c r="I46" s="87" t="s">
        <v>312</v>
      </c>
      <c r="J46" s="90" t="s">
        <v>313</v>
      </c>
      <c r="K46" s="91">
        <v>10054.16</v>
      </c>
      <c r="L46" s="91"/>
      <c r="M46" s="91"/>
    </row>
    <row r="47" spans="1:13" ht="24" x14ac:dyDescent="0.25">
      <c r="A47" s="86" t="s">
        <v>13</v>
      </c>
      <c r="B47" s="87" t="s">
        <v>14</v>
      </c>
      <c r="C47" s="87">
        <v>2119001</v>
      </c>
      <c r="D47" s="88" t="s">
        <v>314</v>
      </c>
      <c r="E47" s="87" t="s">
        <v>16</v>
      </c>
      <c r="F47" s="87" t="s">
        <v>110</v>
      </c>
      <c r="G47" s="89" t="s">
        <v>243</v>
      </c>
      <c r="H47" s="87" t="s">
        <v>315</v>
      </c>
      <c r="I47" s="87" t="s">
        <v>316</v>
      </c>
      <c r="J47" s="90" t="s">
        <v>317</v>
      </c>
      <c r="K47" s="91">
        <v>26000</v>
      </c>
      <c r="L47" s="91"/>
      <c r="M47" s="91"/>
    </row>
    <row r="48" spans="1:13" x14ac:dyDescent="0.25">
      <c r="A48" s="86" t="s">
        <v>13</v>
      </c>
      <c r="B48" s="87" t="s">
        <v>14</v>
      </c>
      <c r="C48" s="87">
        <v>2109001</v>
      </c>
      <c r="D48" s="88" t="s">
        <v>318</v>
      </c>
      <c r="E48" s="87" t="s">
        <v>16</v>
      </c>
      <c r="F48" s="87" t="s">
        <v>110</v>
      </c>
      <c r="G48" s="89" t="s">
        <v>243</v>
      </c>
      <c r="H48" s="87" t="s">
        <v>43</v>
      </c>
      <c r="I48" s="87" t="s">
        <v>319</v>
      </c>
      <c r="J48" s="90" t="s">
        <v>320</v>
      </c>
      <c r="K48" s="91">
        <v>130000</v>
      </c>
      <c r="L48" s="91"/>
      <c r="M48" s="91"/>
    </row>
    <row r="49" spans="1:13" x14ac:dyDescent="0.25">
      <c r="A49" s="86" t="s">
        <v>13</v>
      </c>
      <c r="B49" s="87" t="s">
        <v>14</v>
      </c>
      <c r="C49" s="87">
        <v>2111001</v>
      </c>
      <c r="D49" s="88" t="s">
        <v>321</v>
      </c>
      <c r="E49" s="87" t="s">
        <v>16</v>
      </c>
      <c r="F49" s="87" t="s">
        <v>110</v>
      </c>
      <c r="G49" s="89" t="s">
        <v>243</v>
      </c>
      <c r="H49" s="87" t="s">
        <v>76</v>
      </c>
      <c r="I49" s="87" t="s">
        <v>322</v>
      </c>
      <c r="J49" s="90" t="s">
        <v>323</v>
      </c>
      <c r="K49" s="91">
        <v>22300</v>
      </c>
      <c r="L49" s="91"/>
      <c r="M49" s="91"/>
    </row>
    <row r="50" spans="1:13" x14ac:dyDescent="0.25">
      <c r="A50" s="86" t="s">
        <v>13</v>
      </c>
      <c r="B50" s="87" t="s">
        <v>14</v>
      </c>
      <c r="C50" s="87">
        <v>2147001</v>
      </c>
      <c r="D50" s="88" t="s">
        <v>324</v>
      </c>
      <c r="E50" s="87" t="s">
        <v>16</v>
      </c>
      <c r="F50" s="87" t="s">
        <v>110</v>
      </c>
      <c r="G50" s="89" t="s">
        <v>243</v>
      </c>
      <c r="H50" s="87" t="s">
        <v>155</v>
      </c>
      <c r="I50" s="87" t="s">
        <v>325</v>
      </c>
      <c r="J50" s="90" t="s">
        <v>326</v>
      </c>
      <c r="K50" s="91">
        <v>41963.031999999999</v>
      </c>
      <c r="L50" s="91"/>
      <c r="M50" s="91"/>
    </row>
    <row r="51" spans="1:13" x14ac:dyDescent="0.25">
      <c r="A51" s="86" t="s">
        <v>13</v>
      </c>
      <c r="B51" s="87" t="s">
        <v>14</v>
      </c>
      <c r="C51" s="87">
        <v>2120001</v>
      </c>
      <c r="D51" s="88" t="s">
        <v>327</v>
      </c>
      <c r="E51" s="87" t="s">
        <v>16</v>
      </c>
      <c r="F51" s="87" t="s">
        <v>110</v>
      </c>
      <c r="G51" s="89" t="s">
        <v>243</v>
      </c>
      <c r="H51" s="87" t="s">
        <v>328</v>
      </c>
      <c r="I51" s="87" t="s">
        <v>329</v>
      </c>
      <c r="J51" s="90" t="s">
        <v>330</v>
      </c>
      <c r="K51" s="91">
        <v>7000</v>
      </c>
      <c r="L51" s="91"/>
      <c r="M51" s="91"/>
    </row>
    <row r="52" spans="1:13" x14ac:dyDescent="0.25">
      <c r="A52" s="86" t="s">
        <v>13</v>
      </c>
      <c r="B52" s="87" t="s">
        <v>14</v>
      </c>
      <c r="C52" s="87">
        <v>2122001</v>
      </c>
      <c r="D52" s="88" t="s">
        <v>331</v>
      </c>
      <c r="E52" s="87" t="s">
        <v>16</v>
      </c>
      <c r="F52" s="87" t="s">
        <v>110</v>
      </c>
      <c r="G52" s="89" t="s">
        <v>243</v>
      </c>
      <c r="H52" s="87" t="s">
        <v>82</v>
      </c>
      <c r="I52" s="87" t="s">
        <v>332</v>
      </c>
      <c r="J52" s="90" t="s">
        <v>333</v>
      </c>
      <c r="K52" s="91">
        <v>25960</v>
      </c>
      <c r="L52" s="91"/>
      <c r="M52" s="91"/>
    </row>
    <row r="53" spans="1:13" ht="24" x14ac:dyDescent="0.25">
      <c r="A53" s="86" t="s">
        <v>13</v>
      </c>
      <c r="B53" s="87" t="s">
        <v>14</v>
      </c>
      <c r="C53" s="87">
        <v>2133001</v>
      </c>
      <c r="D53" s="88" t="s">
        <v>334</v>
      </c>
      <c r="E53" s="87" t="s">
        <v>16</v>
      </c>
      <c r="F53" s="87" t="s">
        <v>110</v>
      </c>
      <c r="G53" s="89" t="s">
        <v>243</v>
      </c>
      <c r="H53" s="87" t="s">
        <v>335</v>
      </c>
      <c r="I53" s="87" t="s">
        <v>336</v>
      </c>
      <c r="J53" s="90" t="s">
        <v>337</v>
      </c>
      <c r="K53" s="91">
        <v>31039.37</v>
      </c>
      <c r="L53" s="91"/>
      <c r="M53" s="91"/>
    </row>
    <row r="54" spans="1:13" ht="24" x14ac:dyDescent="0.25">
      <c r="A54" s="86" t="s">
        <v>13</v>
      </c>
      <c r="B54" s="87" t="s">
        <v>14</v>
      </c>
      <c r="C54" s="87">
        <v>2130001</v>
      </c>
      <c r="D54" s="88" t="s">
        <v>338</v>
      </c>
      <c r="E54" s="87" t="s">
        <v>16</v>
      </c>
      <c r="F54" s="87" t="s">
        <v>110</v>
      </c>
      <c r="G54" s="89" t="s">
        <v>243</v>
      </c>
      <c r="H54" s="87" t="s">
        <v>339</v>
      </c>
      <c r="I54" s="87" t="s">
        <v>340</v>
      </c>
      <c r="J54" s="90" t="s">
        <v>341</v>
      </c>
      <c r="K54" s="91">
        <v>13126.458000000001</v>
      </c>
      <c r="L54" s="91"/>
      <c r="M54" s="91"/>
    </row>
    <row r="55" spans="1:13" x14ac:dyDescent="0.25">
      <c r="A55" s="86" t="s">
        <v>13</v>
      </c>
      <c r="B55" s="87" t="s">
        <v>14</v>
      </c>
      <c r="C55" s="87">
        <v>2137001</v>
      </c>
      <c r="D55" s="88" t="s">
        <v>305</v>
      </c>
      <c r="E55" s="87" t="s">
        <v>16</v>
      </c>
      <c r="F55" s="87" t="s">
        <v>110</v>
      </c>
      <c r="G55" s="89" t="s">
        <v>243</v>
      </c>
      <c r="H55" s="87" t="s">
        <v>306</v>
      </c>
      <c r="I55" s="87" t="s">
        <v>342</v>
      </c>
      <c r="J55" s="90" t="s">
        <v>343</v>
      </c>
      <c r="K55" s="91">
        <v>10500</v>
      </c>
      <c r="L55" s="91"/>
      <c r="M55" s="91"/>
    </row>
    <row r="56" spans="1:13" x14ac:dyDescent="0.25">
      <c r="A56" s="86" t="s">
        <v>13</v>
      </c>
      <c r="B56" s="87" t="s">
        <v>14</v>
      </c>
      <c r="C56" s="87">
        <v>2108001</v>
      </c>
      <c r="D56" s="88" t="s">
        <v>344</v>
      </c>
      <c r="E56" s="87" t="s">
        <v>16</v>
      </c>
      <c r="F56" s="87" t="s">
        <v>110</v>
      </c>
      <c r="G56" s="89" t="s">
        <v>243</v>
      </c>
      <c r="H56" s="87" t="s">
        <v>71</v>
      </c>
      <c r="I56" s="87" t="s">
        <v>345</v>
      </c>
      <c r="J56" s="90" t="s">
        <v>346</v>
      </c>
      <c r="K56" s="91">
        <v>39324.174700000003</v>
      </c>
      <c r="L56" s="91"/>
      <c r="M56" s="91"/>
    </row>
    <row r="57" spans="1:13" x14ac:dyDescent="0.25">
      <c r="A57" s="86" t="s">
        <v>13</v>
      </c>
      <c r="B57" s="87" t="s">
        <v>14</v>
      </c>
      <c r="C57" s="87">
        <v>2152001</v>
      </c>
      <c r="D57" s="88" t="s">
        <v>347</v>
      </c>
      <c r="E57" s="87" t="s">
        <v>16</v>
      </c>
      <c r="F57" s="87" t="s">
        <v>110</v>
      </c>
      <c r="G57" s="89" t="s">
        <v>243</v>
      </c>
      <c r="H57" s="87" t="s">
        <v>43</v>
      </c>
      <c r="I57" s="87" t="s">
        <v>348</v>
      </c>
      <c r="J57" s="90" t="s">
        <v>349</v>
      </c>
      <c r="K57" s="91">
        <v>32404.221000000001</v>
      </c>
      <c r="L57" s="91"/>
      <c r="M57" s="91"/>
    </row>
    <row r="58" spans="1:13" ht="24" x14ac:dyDescent="0.25">
      <c r="A58" s="86" t="s">
        <v>13</v>
      </c>
      <c r="B58" s="87" t="s">
        <v>14</v>
      </c>
      <c r="C58" s="87">
        <v>2114001</v>
      </c>
      <c r="D58" s="88" t="s">
        <v>350</v>
      </c>
      <c r="E58" s="87" t="s">
        <v>16</v>
      </c>
      <c r="F58" s="87" t="s">
        <v>110</v>
      </c>
      <c r="G58" s="89" t="s">
        <v>243</v>
      </c>
      <c r="H58" s="87" t="s">
        <v>351</v>
      </c>
      <c r="I58" s="87" t="s">
        <v>352</v>
      </c>
      <c r="J58" s="90" t="s">
        <v>353</v>
      </c>
      <c r="K58" s="91">
        <v>13652.245999999999</v>
      </c>
      <c r="L58" s="91"/>
      <c r="M58" s="91"/>
    </row>
    <row r="59" spans="1:13" ht="24" x14ac:dyDescent="0.25">
      <c r="A59" s="86" t="s">
        <v>13</v>
      </c>
      <c r="B59" s="87" t="s">
        <v>14</v>
      </c>
      <c r="C59" s="87">
        <v>2128001</v>
      </c>
      <c r="D59" s="88" t="s">
        <v>354</v>
      </c>
      <c r="E59" s="87" t="s">
        <v>16</v>
      </c>
      <c r="F59" s="87" t="s">
        <v>110</v>
      </c>
      <c r="G59" s="89" t="s">
        <v>243</v>
      </c>
      <c r="H59" s="87" t="s">
        <v>355</v>
      </c>
      <c r="I59" s="87" t="s">
        <v>356</v>
      </c>
      <c r="J59" s="90" t="s">
        <v>357</v>
      </c>
      <c r="K59" s="91">
        <v>17454</v>
      </c>
      <c r="L59" s="91"/>
      <c r="M59" s="91"/>
    </row>
    <row r="60" spans="1:13" ht="24" x14ac:dyDescent="0.25">
      <c r="A60" s="86" t="s">
        <v>13</v>
      </c>
      <c r="B60" s="87" t="s">
        <v>14</v>
      </c>
      <c r="C60" s="87">
        <v>2154001</v>
      </c>
      <c r="D60" s="88" t="s">
        <v>358</v>
      </c>
      <c r="E60" s="87" t="s">
        <v>16</v>
      </c>
      <c r="F60" s="87" t="s">
        <v>110</v>
      </c>
      <c r="G60" s="89" t="s">
        <v>243</v>
      </c>
      <c r="H60" s="87" t="s">
        <v>359</v>
      </c>
      <c r="I60" s="87" t="s">
        <v>360</v>
      </c>
      <c r="J60" s="90" t="s">
        <v>361</v>
      </c>
      <c r="K60" s="91">
        <v>17970.217000000001</v>
      </c>
      <c r="L60" s="91"/>
      <c r="M60" s="91"/>
    </row>
    <row r="61" spans="1:13" x14ac:dyDescent="0.25">
      <c r="A61" s="86" t="s">
        <v>13</v>
      </c>
      <c r="B61" s="87" t="s">
        <v>14</v>
      </c>
      <c r="C61" s="87">
        <v>2103001</v>
      </c>
      <c r="D61" s="88" t="s">
        <v>362</v>
      </c>
      <c r="E61" s="87" t="s">
        <v>16</v>
      </c>
      <c r="F61" s="87" t="s">
        <v>110</v>
      </c>
      <c r="G61" s="89" t="s">
        <v>243</v>
      </c>
      <c r="H61" s="87" t="s">
        <v>363</v>
      </c>
      <c r="I61" s="87" t="s">
        <v>364</v>
      </c>
      <c r="J61" s="90" t="s">
        <v>365</v>
      </c>
      <c r="K61" s="91">
        <v>22800.328000000001</v>
      </c>
      <c r="L61" s="91"/>
      <c r="M61" s="91"/>
    </row>
    <row r="62" spans="1:13" ht="24" x14ac:dyDescent="0.25">
      <c r="A62" s="86" t="s">
        <v>13</v>
      </c>
      <c r="B62" s="87" t="s">
        <v>14</v>
      </c>
      <c r="C62" s="87">
        <v>2125001</v>
      </c>
      <c r="D62" s="88" t="s">
        <v>366</v>
      </c>
      <c r="E62" s="87" t="s">
        <v>16</v>
      </c>
      <c r="F62" s="87" t="s">
        <v>110</v>
      </c>
      <c r="G62" s="89" t="s">
        <v>243</v>
      </c>
      <c r="H62" s="87" t="s">
        <v>85</v>
      </c>
      <c r="I62" s="87" t="s">
        <v>367</v>
      </c>
      <c r="J62" s="90" t="s">
        <v>368</v>
      </c>
      <c r="K62" s="91">
        <v>7115.99</v>
      </c>
      <c r="L62" s="91"/>
      <c r="M62" s="91"/>
    </row>
    <row r="63" spans="1:13" x14ac:dyDescent="0.25">
      <c r="A63" s="86" t="s">
        <v>13</v>
      </c>
      <c r="B63" s="87" t="s">
        <v>14</v>
      </c>
      <c r="C63" s="87">
        <v>2113001</v>
      </c>
      <c r="D63" s="88" t="s">
        <v>299</v>
      </c>
      <c r="E63" s="87" t="s">
        <v>16</v>
      </c>
      <c r="F63" s="87" t="s">
        <v>110</v>
      </c>
      <c r="G63" s="89" t="s">
        <v>243</v>
      </c>
      <c r="H63" s="87" t="s">
        <v>76</v>
      </c>
      <c r="I63" s="87" t="s">
        <v>369</v>
      </c>
      <c r="J63" s="90" t="s">
        <v>370</v>
      </c>
      <c r="K63" s="91">
        <v>35607.976999999999</v>
      </c>
      <c r="L63" s="91"/>
      <c r="M63" s="91"/>
    </row>
    <row r="64" spans="1:13" ht="24" x14ac:dyDescent="0.25">
      <c r="A64" s="86" t="s">
        <v>13</v>
      </c>
      <c r="B64" s="87" t="s">
        <v>14</v>
      </c>
      <c r="C64" s="87">
        <v>2129001</v>
      </c>
      <c r="D64" s="88" t="s">
        <v>371</v>
      </c>
      <c r="E64" s="87" t="s">
        <v>16</v>
      </c>
      <c r="F64" s="87" t="s">
        <v>110</v>
      </c>
      <c r="G64" s="89" t="s">
        <v>243</v>
      </c>
      <c r="H64" s="87" t="s">
        <v>155</v>
      </c>
      <c r="I64" s="87" t="s">
        <v>372</v>
      </c>
      <c r="J64" s="90" t="s">
        <v>373</v>
      </c>
      <c r="K64" s="91">
        <v>8566.4410000000007</v>
      </c>
      <c r="L64" s="91"/>
      <c r="M64" s="91"/>
    </row>
    <row r="65" spans="1:13" x14ac:dyDescent="0.25">
      <c r="A65" s="86" t="s">
        <v>13</v>
      </c>
      <c r="B65" s="87" t="s">
        <v>14</v>
      </c>
      <c r="C65" s="87">
        <v>2146001</v>
      </c>
      <c r="D65" s="88" t="s">
        <v>374</v>
      </c>
      <c r="E65" s="87" t="s">
        <v>16</v>
      </c>
      <c r="F65" s="87" t="s">
        <v>110</v>
      </c>
      <c r="G65" s="89" t="s">
        <v>243</v>
      </c>
      <c r="H65" s="87" t="s">
        <v>47</v>
      </c>
      <c r="I65" s="87" t="s">
        <v>375</v>
      </c>
      <c r="J65" s="90" t="s">
        <v>376</v>
      </c>
      <c r="K65" s="91">
        <v>2634.01</v>
      </c>
      <c r="L65" s="91"/>
      <c r="M65" s="91"/>
    </row>
    <row r="66" spans="1:13" ht="24" x14ac:dyDescent="0.25">
      <c r="A66" s="86" t="s">
        <v>13</v>
      </c>
      <c r="B66" s="87" t="s">
        <v>14</v>
      </c>
      <c r="C66" s="87">
        <v>2167001</v>
      </c>
      <c r="D66" s="88" t="s">
        <v>377</v>
      </c>
      <c r="E66" s="87" t="s">
        <v>16</v>
      </c>
      <c r="F66" s="87" t="s">
        <v>110</v>
      </c>
      <c r="G66" s="89" t="s">
        <v>243</v>
      </c>
      <c r="H66" s="87" t="s">
        <v>65</v>
      </c>
      <c r="I66" s="87" t="s">
        <v>378</v>
      </c>
      <c r="J66" s="90" t="s">
        <v>379</v>
      </c>
      <c r="K66" s="91">
        <v>9379.9940000000006</v>
      </c>
      <c r="L66" s="91"/>
      <c r="M66" s="91"/>
    </row>
    <row r="67" spans="1:13" x14ac:dyDescent="0.25">
      <c r="A67" s="86" t="s">
        <v>13</v>
      </c>
      <c r="B67" s="87" t="s">
        <v>14</v>
      </c>
      <c r="C67" s="87">
        <v>2110001</v>
      </c>
      <c r="D67" s="88" t="s">
        <v>380</v>
      </c>
      <c r="E67" s="87" t="s">
        <v>16</v>
      </c>
      <c r="F67" s="87" t="s">
        <v>110</v>
      </c>
      <c r="G67" s="89" t="s">
        <v>243</v>
      </c>
      <c r="H67" s="87" t="s">
        <v>43</v>
      </c>
      <c r="I67" s="87" t="s">
        <v>381</v>
      </c>
      <c r="J67" s="90" t="s">
        <v>382</v>
      </c>
      <c r="K67" s="91">
        <v>13000</v>
      </c>
      <c r="L67" s="91"/>
      <c r="M67" s="91"/>
    </row>
    <row r="68" spans="1:13" x14ac:dyDescent="0.25">
      <c r="A68" s="86" t="s">
        <v>13</v>
      </c>
      <c r="B68" s="87" t="s">
        <v>14</v>
      </c>
      <c r="C68" s="87">
        <v>2155001</v>
      </c>
      <c r="D68" s="88" t="s">
        <v>383</v>
      </c>
      <c r="E68" s="87" t="s">
        <v>16</v>
      </c>
      <c r="F68" s="87" t="s">
        <v>110</v>
      </c>
      <c r="G68" s="89" t="s">
        <v>243</v>
      </c>
      <c r="H68" s="87" t="s">
        <v>306</v>
      </c>
      <c r="I68" s="87" t="s">
        <v>384</v>
      </c>
      <c r="J68" s="90" t="s">
        <v>385</v>
      </c>
      <c r="K68" s="91">
        <v>15816.178</v>
      </c>
      <c r="L68" s="91"/>
      <c r="M68" s="91"/>
    </row>
    <row r="69" spans="1:13" x14ac:dyDescent="0.25">
      <c r="A69" s="86" t="s">
        <v>13</v>
      </c>
      <c r="B69" s="87" t="s">
        <v>14</v>
      </c>
      <c r="C69" s="87">
        <v>2135001</v>
      </c>
      <c r="D69" s="88" t="s">
        <v>386</v>
      </c>
      <c r="E69" s="87" t="s">
        <v>16</v>
      </c>
      <c r="F69" s="87" t="s">
        <v>110</v>
      </c>
      <c r="G69" s="89" t="s">
        <v>243</v>
      </c>
      <c r="H69" s="87" t="s">
        <v>359</v>
      </c>
      <c r="I69" s="87" t="s">
        <v>387</v>
      </c>
      <c r="J69" s="90" t="s">
        <v>388</v>
      </c>
      <c r="K69" s="91">
        <v>10000</v>
      </c>
      <c r="L69" s="91"/>
      <c r="M69" s="91"/>
    </row>
    <row r="70" spans="1:13" ht="24" x14ac:dyDescent="0.25">
      <c r="A70" s="86" t="s">
        <v>13</v>
      </c>
      <c r="B70" s="87" t="s">
        <v>14</v>
      </c>
      <c r="C70" s="87">
        <v>2116001</v>
      </c>
      <c r="D70" s="88" t="s">
        <v>389</v>
      </c>
      <c r="E70" s="87" t="s">
        <v>16</v>
      </c>
      <c r="F70" s="87" t="s">
        <v>110</v>
      </c>
      <c r="G70" s="89" t="s">
        <v>243</v>
      </c>
      <c r="H70" s="87" t="s">
        <v>79</v>
      </c>
      <c r="I70" s="87" t="s">
        <v>390</v>
      </c>
      <c r="J70" s="90" t="s">
        <v>391</v>
      </c>
      <c r="K70" s="91">
        <v>20100</v>
      </c>
      <c r="L70" s="91"/>
      <c r="M70" s="91"/>
    </row>
    <row r="71" spans="1:13" ht="36" x14ac:dyDescent="0.25">
      <c r="A71" s="86" t="s">
        <v>13</v>
      </c>
      <c r="B71" s="87" t="s">
        <v>14</v>
      </c>
      <c r="C71" s="87" t="s">
        <v>177</v>
      </c>
      <c r="D71" s="88" t="s">
        <v>239</v>
      </c>
      <c r="E71" s="87" t="s">
        <v>16</v>
      </c>
      <c r="F71" s="87" t="s">
        <v>110</v>
      </c>
      <c r="G71" s="89" t="s">
        <v>243</v>
      </c>
      <c r="H71" s="87" t="s">
        <v>52</v>
      </c>
      <c r="I71" s="87"/>
      <c r="J71" s="90" t="s">
        <v>392</v>
      </c>
      <c r="K71" s="91">
        <f>590000+193611</f>
        <v>783611</v>
      </c>
      <c r="L71" s="91">
        <v>1000000</v>
      </c>
      <c r="M71" s="91">
        <v>1000000</v>
      </c>
    </row>
    <row r="72" spans="1:13" ht="24" x14ac:dyDescent="0.25">
      <c r="A72" s="86" t="s">
        <v>13</v>
      </c>
      <c r="B72" s="87" t="s">
        <v>14</v>
      </c>
      <c r="C72" s="87" t="s">
        <v>177</v>
      </c>
      <c r="D72" s="88" t="s">
        <v>239</v>
      </c>
      <c r="E72" s="87" t="s">
        <v>16</v>
      </c>
      <c r="F72" s="87" t="s">
        <v>110</v>
      </c>
      <c r="G72" s="89" t="s">
        <v>243</v>
      </c>
      <c r="H72" s="87" t="s">
        <v>52</v>
      </c>
      <c r="I72" s="87"/>
      <c r="J72" s="90" t="s">
        <v>393</v>
      </c>
      <c r="K72" s="91"/>
      <c r="L72" s="91"/>
      <c r="M72" s="91"/>
    </row>
    <row r="73" spans="1:13" x14ac:dyDescent="0.25">
      <c r="A73" s="98" t="s">
        <v>270</v>
      </c>
      <c r="B73" s="99" t="s">
        <v>14</v>
      </c>
      <c r="C73" s="99"/>
      <c r="D73" s="100"/>
      <c r="E73" s="99"/>
      <c r="F73" s="99" t="s">
        <v>110</v>
      </c>
      <c r="G73" s="100"/>
      <c r="H73" s="99"/>
      <c r="I73" s="99"/>
      <c r="J73" s="101" t="s">
        <v>394</v>
      </c>
      <c r="K73" s="102">
        <f t="shared" ref="K73" si="9">SUM(K74:K75)</f>
        <v>60000</v>
      </c>
      <c r="L73" s="102">
        <f t="shared" ref="L73:M73" si="10">SUM(L74:L75)</f>
        <v>60000</v>
      </c>
      <c r="M73" s="102">
        <f t="shared" si="10"/>
        <v>60000</v>
      </c>
    </row>
    <row r="74" spans="1:13" ht="24" x14ac:dyDescent="0.25">
      <c r="A74" s="86" t="s">
        <v>13</v>
      </c>
      <c r="B74" s="87" t="s">
        <v>14</v>
      </c>
      <c r="C74" s="87" t="s">
        <v>120</v>
      </c>
      <c r="D74" s="88" t="s">
        <v>121</v>
      </c>
      <c r="E74" s="87" t="s">
        <v>16</v>
      </c>
      <c r="F74" s="87" t="s">
        <v>110</v>
      </c>
      <c r="G74" s="89" t="s">
        <v>243</v>
      </c>
      <c r="H74" s="87" t="s">
        <v>76</v>
      </c>
      <c r="I74" s="87"/>
      <c r="J74" s="90" t="s">
        <v>395</v>
      </c>
      <c r="K74" s="91">
        <v>60000</v>
      </c>
      <c r="L74" s="91"/>
      <c r="M74" s="91"/>
    </row>
    <row r="75" spans="1:13" x14ac:dyDescent="0.25">
      <c r="A75" s="86" t="s">
        <v>13</v>
      </c>
      <c r="B75" s="87" t="s">
        <v>14</v>
      </c>
      <c r="C75" s="87" t="s">
        <v>177</v>
      </c>
      <c r="D75" s="88" t="s">
        <v>239</v>
      </c>
      <c r="E75" s="87" t="s">
        <v>16</v>
      </c>
      <c r="F75" s="87" t="s">
        <v>110</v>
      </c>
      <c r="G75" s="89" t="s">
        <v>243</v>
      </c>
      <c r="H75" s="87" t="s">
        <v>52</v>
      </c>
      <c r="I75" s="87"/>
      <c r="J75" s="90" t="s">
        <v>396</v>
      </c>
      <c r="K75" s="91"/>
      <c r="L75" s="91">
        <v>60000</v>
      </c>
      <c r="M75" s="91">
        <v>60000</v>
      </c>
    </row>
    <row r="76" spans="1:13" x14ac:dyDescent="0.25">
      <c r="A76" s="98"/>
      <c r="B76" s="99" t="s">
        <v>14</v>
      </c>
      <c r="C76" s="99"/>
      <c r="D76" s="100"/>
      <c r="E76" s="99"/>
      <c r="F76" s="99"/>
      <c r="G76" s="100"/>
      <c r="H76" s="99"/>
      <c r="I76" s="99"/>
      <c r="J76" s="101" t="s">
        <v>397</v>
      </c>
      <c r="K76" s="102">
        <f t="shared" ref="K76:M76" si="11">SUM(K77:K77)</f>
        <v>160000</v>
      </c>
      <c r="L76" s="102">
        <f t="shared" si="11"/>
        <v>160000</v>
      </c>
      <c r="M76" s="102">
        <f t="shared" si="11"/>
        <v>160000</v>
      </c>
    </row>
    <row r="77" spans="1:13" ht="24" x14ac:dyDescent="0.25">
      <c r="A77" s="86" t="s">
        <v>13</v>
      </c>
      <c r="B77" s="87" t="s">
        <v>14</v>
      </c>
      <c r="C77" s="87">
        <v>1005915</v>
      </c>
      <c r="D77" s="88" t="s">
        <v>398</v>
      </c>
      <c r="E77" s="87" t="s">
        <v>264</v>
      </c>
      <c r="F77" s="87" t="s">
        <v>110</v>
      </c>
      <c r="G77" s="89" t="s">
        <v>243</v>
      </c>
      <c r="H77" s="87" t="s">
        <v>52</v>
      </c>
      <c r="I77" s="87"/>
      <c r="J77" s="90" t="s">
        <v>399</v>
      </c>
      <c r="K77" s="91">
        <v>160000</v>
      </c>
      <c r="L77" s="91">
        <v>160000</v>
      </c>
      <c r="M77" s="91">
        <v>160000</v>
      </c>
    </row>
    <row r="78" spans="1:13" x14ac:dyDescent="0.25">
      <c r="A78" s="72" t="s">
        <v>237</v>
      </c>
      <c r="B78" s="73" t="s">
        <v>14</v>
      </c>
      <c r="C78" s="73"/>
      <c r="D78" s="74"/>
      <c r="E78" s="75"/>
      <c r="F78" s="75" t="s">
        <v>99</v>
      </c>
      <c r="G78" s="76"/>
      <c r="H78" s="75"/>
      <c r="I78" s="75"/>
      <c r="J78" s="77" t="s">
        <v>400</v>
      </c>
      <c r="K78" s="78">
        <f t="shared" ref="K78:M78" si="12">SUM(K79:K84)</f>
        <v>181035</v>
      </c>
      <c r="L78" s="78">
        <f t="shared" si="12"/>
        <v>180000</v>
      </c>
      <c r="M78" s="78">
        <f t="shared" si="12"/>
        <v>210000</v>
      </c>
    </row>
    <row r="79" spans="1:13" x14ac:dyDescent="0.25">
      <c r="A79" s="86" t="s">
        <v>13</v>
      </c>
      <c r="B79" s="87" t="s">
        <v>14</v>
      </c>
      <c r="C79" s="87" t="s">
        <v>177</v>
      </c>
      <c r="D79" s="88" t="s">
        <v>239</v>
      </c>
      <c r="E79" s="87" t="s">
        <v>16</v>
      </c>
      <c r="F79" s="87" t="s">
        <v>99</v>
      </c>
      <c r="G79" s="89">
        <v>231</v>
      </c>
      <c r="H79" s="87" t="s">
        <v>52</v>
      </c>
      <c r="I79" s="103" t="s">
        <v>401</v>
      </c>
      <c r="J79" s="90" t="s">
        <v>402</v>
      </c>
      <c r="K79" s="91">
        <f>80000-7855</f>
        <v>72145</v>
      </c>
      <c r="L79" s="91">
        <v>52000</v>
      </c>
      <c r="M79" s="91">
        <v>0</v>
      </c>
    </row>
    <row r="80" spans="1:13" x14ac:dyDescent="0.25">
      <c r="A80" s="86" t="s">
        <v>13</v>
      </c>
      <c r="B80" s="87" t="s">
        <v>14</v>
      </c>
      <c r="C80" s="87" t="s">
        <v>177</v>
      </c>
      <c r="D80" s="88" t="s">
        <v>239</v>
      </c>
      <c r="E80" s="87" t="s">
        <v>16</v>
      </c>
      <c r="F80" s="87" t="s">
        <v>99</v>
      </c>
      <c r="G80" s="89">
        <v>231</v>
      </c>
      <c r="H80" s="87" t="s">
        <v>52</v>
      </c>
      <c r="I80" s="103" t="s">
        <v>403</v>
      </c>
      <c r="J80" s="90" t="s">
        <v>404</v>
      </c>
      <c r="K80" s="91"/>
      <c r="L80" s="91"/>
      <c r="M80" s="91">
        <v>0</v>
      </c>
    </row>
    <row r="81" spans="1:13" x14ac:dyDescent="0.25">
      <c r="A81" s="86" t="s">
        <v>13</v>
      </c>
      <c r="B81" s="87" t="s">
        <v>14</v>
      </c>
      <c r="C81" s="87">
        <v>1005131</v>
      </c>
      <c r="D81" s="88" t="s">
        <v>405</v>
      </c>
      <c r="E81" s="87" t="s">
        <v>16</v>
      </c>
      <c r="F81" s="87" t="s">
        <v>99</v>
      </c>
      <c r="G81" s="89">
        <v>231</v>
      </c>
      <c r="H81" s="87" t="s">
        <v>52</v>
      </c>
      <c r="I81" s="87"/>
      <c r="J81" s="90" t="s">
        <v>406</v>
      </c>
      <c r="K81" s="91">
        <v>0</v>
      </c>
      <c r="L81" s="91">
        <v>0</v>
      </c>
      <c r="M81" s="91">
        <v>62000</v>
      </c>
    </row>
    <row r="82" spans="1:13" ht="24" x14ac:dyDescent="0.25">
      <c r="A82" s="86" t="s">
        <v>13</v>
      </c>
      <c r="B82" s="87" t="s">
        <v>14</v>
      </c>
      <c r="C82" s="87" t="s">
        <v>177</v>
      </c>
      <c r="D82" s="88" t="s">
        <v>239</v>
      </c>
      <c r="E82" s="87" t="s">
        <v>261</v>
      </c>
      <c r="F82" s="87" t="s">
        <v>99</v>
      </c>
      <c r="G82" s="89">
        <v>231</v>
      </c>
      <c r="H82" s="87" t="s">
        <v>52</v>
      </c>
      <c r="I82" s="103" t="s">
        <v>407</v>
      </c>
      <c r="J82" s="90" t="s">
        <v>408</v>
      </c>
      <c r="K82" s="91">
        <v>8000</v>
      </c>
      <c r="L82" s="91">
        <v>8000</v>
      </c>
      <c r="M82" s="91">
        <v>8000</v>
      </c>
    </row>
    <row r="83" spans="1:13" x14ac:dyDescent="0.25">
      <c r="A83" s="86" t="s">
        <v>13</v>
      </c>
      <c r="B83" s="87" t="s">
        <v>14</v>
      </c>
      <c r="C83" s="87" t="s">
        <v>177</v>
      </c>
      <c r="D83" s="88" t="s">
        <v>239</v>
      </c>
      <c r="E83" s="87" t="s">
        <v>264</v>
      </c>
      <c r="F83" s="87" t="s">
        <v>99</v>
      </c>
      <c r="G83" s="89">
        <v>230</v>
      </c>
      <c r="H83" s="87" t="s">
        <v>52</v>
      </c>
      <c r="I83" s="87"/>
      <c r="J83" s="90" t="s">
        <v>409</v>
      </c>
      <c r="K83" s="91">
        <v>890</v>
      </c>
      <c r="L83" s="91"/>
      <c r="M83" s="91"/>
    </row>
    <row r="84" spans="1:13" ht="24" x14ac:dyDescent="0.25">
      <c r="A84" s="86" t="s">
        <v>13</v>
      </c>
      <c r="B84" s="87" t="s">
        <v>14</v>
      </c>
      <c r="C84" s="87" t="s">
        <v>177</v>
      </c>
      <c r="D84" s="88" t="s">
        <v>239</v>
      </c>
      <c r="E84" s="87" t="s">
        <v>264</v>
      </c>
      <c r="F84" s="87" t="s">
        <v>99</v>
      </c>
      <c r="G84" s="89">
        <v>231</v>
      </c>
      <c r="H84" s="87" t="s">
        <v>52</v>
      </c>
      <c r="I84" s="87"/>
      <c r="J84" s="90" t="s">
        <v>410</v>
      </c>
      <c r="K84" s="91">
        <v>100000</v>
      </c>
      <c r="L84" s="91">
        <v>120000</v>
      </c>
      <c r="M84" s="91">
        <v>140000</v>
      </c>
    </row>
    <row r="85" spans="1:13" x14ac:dyDescent="0.25">
      <c r="A85" s="72" t="s">
        <v>237</v>
      </c>
      <c r="B85" s="73" t="s">
        <v>14</v>
      </c>
      <c r="C85" s="73"/>
      <c r="D85" s="74"/>
      <c r="E85" s="75"/>
      <c r="F85" s="75" t="s">
        <v>128</v>
      </c>
      <c r="G85" s="76"/>
      <c r="H85" s="75"/>
      <c r="I85" s="75"/>
      <c r="J85" s="77" t="s">
        <v>411</v>
      </c>
      <c r="K85" s="78">
        <f t="shared" ref="K85:M85" si="13">SUM(K86:K101)</f>
        <v>644761</v>
      </c>
      <c r="L85" s="78">
        <f t="shared" si="13"/>
        <v>879000</v>
      </c>
      <c r="M85" s="78">
        <f t="shared" si="13"/>
        <v>879000</v>
      </c>
    </row>
    <row r="86" spans="1:13" ht="24" x14ac:dyDescent="0.25">
      <c r="A86" s="86" t="s">
        <v>13</v>
      </c>
      <c r="B86" s="87" t="s">
        <v>14</v>
      </c>
      <c r="C86" s="87" t="s">
        <v>177</v>
      </c>
      <c r="D86" s="88" t="s">
        <v>239</v>
      </c>
      <c r="E86" s="87" t="s">
        <v>261</v>
      </c>
      <c r="F86" s="87" t="s">
        <v>128</v>
      </c>
      <c r="G86" s="89" t="s">
        <v>243</v>
      </c>
      <c r="H86" s="87" t="s">
        <v>52</v>
      </c>
      <c r="I86" s="87"/>
      <c r="J86" s="90" t="s">
        <v>412</v>
      </c>
      <c r="K86" s="91">
        <v>0</v>
      </c>
      <c r="L86" s="91">
        <v>278515</v>
      </c>
      <c r="M86" s="91">
        <v>133219</v>
      </c>
    </row>
    <row r="87" spans="1:13" ht="24" x14ac:dyDescent="0.25">
      <c r="A87" s="86" t="s">
        <v>13</v>
      </c>
      <c r="B87" s="87" t="s">
        <v>14</v>
      </c>
      <c r="C87" s="87" t="s">
        <v>177</v>
      </c>
      <c r="D87" s="88" t="s">
        <v>239</v>
      </c>
      <c r="E87" s="87" t="s">
        <v>264</v>
      </c>
      <c r="F87" s="87" t="s">
        <v>128</v>
      </c>
      <c r="G87" s="89" t="s">
        <v>243</v>
      </c>
      <c r="H87" s="87" t="s">
        <v>52</v>
      </c>
      <c r="I87" s="87"/>
      <c r="J87" s="90" t="s">
        <v>413</v>
      </c>
      <c r="K87" s="91">
        <v>7350</v>
      </c>
      <c r="L87" s="91"/>
      <c r="M87" s="91"/>
    </row>
    <row r="88" spans="1:13" x14ac:dyDescent="0.25">
      <c r="A88" s="86" t="s">
        <v>13</v>
      </c>
      <c r="B88" s="87" t="s">
        <v>14</v>
      </c>
      <c r="C88" s="87">
        <v>1005117</v>
      </c>
      <c r="D88" s="88" t="s">
        <v>181</v>
      </c>
      <c r="E88" s="87" t="s">
        <v>261</v>
      </c>
      <c r="F88" s="87" t="s">
        <v>128</v>
      </c>
      <c r="G88" s="89" t="s">
        <v>243</v>
      </c>
      <c r="H88" s="87" t="s">
        <v>52</v>
      </c>
      <c r="I88" s="87"/>
      <c r="J88" s="90" t="s">
        <v>414</v>
      </c>
      <c r="K88" s="91">
        <v>508846</v>
      </c>
      <c r="L88" s="91">
        <v>530444</v>
      </c>
      <c r="M88" s="91">
        <v>695110</v>
      </c>
    </row>
    <row r="89" spans="1:13" x14ac:dyDescent="0.25">
      <c r="A89" s="86" t="s">
        <v>13</v>
      </c>
      <c r="B89" s="87" t="s">
        <v>14</v>
      </c>
      <c r="C89" s="87">
        <v>1005117</v>
      </c>
      <c r="D89" s="88" t="s">
        <v>181</v>
      </c>
      <c r="E89" s="87" t="s">
        <v>264</v>
      </c>
      <c r="F89" s="87" t="s">
        <v>128</v>
      </c>
      <c r="G89" s="89" t="s">
        <v>243</v>
      </c>
      <c r="H89" s="87" t="s">
        <v>52</v>
      </c>
      <c r="I89" s="87"/>
      <c r="J89" s="90" t="s">
        <v>415</v>
      </c>
      <c r="K89" s="91">
        <v>15982</v>
      </c>
      <c r="L89" s="91">
        <v>10171</v>
      </c>
      <c r="M89" s="91">
        <v>10171</v>
      </c>
    </row>
    <row r="90" spans="1:13" x14ac:dyDescent="0.25">
      <c r="A90" s="86" t="s">
        <v>13</v>
      </c>
      <c r="B90" s="87" t="s">
        <v>14</v>
      </c>
      <c r="C90" s="87">
        <v>1005117</v>
      </c>
      <c r="D90" s="88" t="s">
        <v>181</v>
      </c>
      <c r="E90" s="87" t="s">
        <v>16</v>
      </c>
      <c r="F90" s="87" t="s">
        <v>128</v>
      </c>
      <c r="G90" s="89" t="s">
        <v>243</v>
      </c>
      <c r="H90" s="87" t="s">
        <v>52</v>
      </c>
      <c r="I90" s="87"/>
      <c r="J90" s="90" t="s">
        <v>416</v>
      </c>
      <c r="K90" s="91">
        <v>26283</v>
      </c>
      <c r="L90" s="91">
        <v>0</v>
      </c>
      <c r="M90" s="91">
        <v>0</v>
      </c>
    </row>
    <row r="91" spans="1:13" ht="24" x14ac:dyDescent="0.25">
      <c r="A91" s="86" t="s">
        <v>13</v>
      </c>
      <c r="B91" s="87" t="s">
        <v>14</v>
      </c>
      <c r="C91" s="87">
        <v>1001139</v>
      </c>
      <c r="D91" s="88" t="s">
        <v>417</v>
      </c>
      <c r="E91" s="87" t="s">
        <v>16</v>
      </c>
      <c r="F91" s="87" t="s">
        <v>128</v>
      </c>
      <c r="G91" s="89" t="s">
        <v>243</v>
      </c>
      <c r="H91" s="87" t="s">
        <v>52</v>
      </c>
      <c r="I91" s="87"/>
      <c r="J91" s="90" t="s">
        <v>418</v>
      </c>
      <c r="K91" s="91">
        <v>0</v>
      </c>
      <c r="L91" s="91">
        <v>0</v>
      </c>
      <c r="M91" s="91">
        <v>0</v>
      </c>
    </row>
    <row r="92" spans="1:13" x14ac:dyDescent="0.25">
      <c r="A92" s="86" t="s">
        <v>13</v>
      </c>
      <c r="B92" s="87" t="s">
        <v>14</v>
      </c>
      <c r="C92" s="87">
        <v>1005117</v>
      </c>
      <c r="D92" s="88" t="s">
        <v>181</v>
      </c>
      <c r="E92" s="87" t="s">
        <v>16</v>
      </c>
      <c r="F92" s="87" t="s">
        <v>128</v>
      </c>
      <c r="G92" s="89" t="s">
        <v>243</v>
      </c>
      <c r="H92" s="87" t="s">
        <v>52</v>
      </c>
      <c r="I92" s="87"/>
      <c r="J92" s="90" t="s">
        <v>419</v>
      </c>
      <c r="K92" s="91">
        <v>8500</v>
      </c>
      <c r="L92" s="91">
        <v>1000</v>
      </c>
      <c r="M92" s="91">
        <v>500</v>
      </c>
    </row>
    <row r="93" spans="1:13" ht="24" x14ac:dyDescent="0.25">
      <c r="A93" s="86" t="s">
        <v>13</v>
      </c>
      <c r="B93" s="87" t="s">
        <v>14</v>
      </c>
      <c r="C93" s="87">
        <v>1005040</v>
      </c>
      <c r="D93" s="88" t="s">
        <v>420</v>
      </c>
      <c r="E93" s="87" t="s">
        <v>16</v>
      </c>
      <c r="F93" s="87" t="s">
        <v>128</v>
      </c>
      <c r="G93" s="89" t="s">
        <v>243</v>
      </c>
      <c r="H93" s="87" t="s">
        <v>52</v>
      </c>
      <c r="I93" s="87"/>
      <c r="J93" s="90" t="s">
        <v>421</v>
      </c>
      <c r="K93" s="91">
        <v>0</v>
      </c>
      <c r="L93" s="91">
        <v>0</v>
      </c>
      <c r="M93" s="91">
        <v>0</v>
      </c>
    </row>
    <row r="94" spans="1:13" x14ac:dyDescent="0.25">
      <c r="A94" s="86" t="s">
        <v>13</v>
      </c>
      <c r="B94" s="87" t="s">
        <v>14</v>
      </c>
      <c r="C94" s="87">
        <v>1005112</v>
      </c>
      <c r="D94" s="88" t="s">
        <v>178</v>
      </c>
      <c r="E94" s="87" t="s">
        <v>16</v>
      </c>
      <c r="F94" s="87" t="s">
        <v>128</v>
      </c>
      <c r="G94" s="89" t="s">
        <v>243</v>
      </c>
      <c r="H94" s="87" t="s">
        <v>149</v>
      </c>
      <c r="I94" s="87"/>
      <c r="J94" s="90" t="s">
        <v>422</v>
      </c>
      <c r="K94" s="91">
        <v>0</v>
      </c>
      <c r="L94" s="91">
        <v>0</v>
      </c>
      <c r="M94" s="91">
        <v>0</v>
      </c>
    </row>
    <row r="95" spans="1:13" ht="24" x14ac:dyDescent="0.25">
      <c r="A95" s="86" t="s">
        <v>13</v>
      </c>
      <c r="B95" s="87" t="s">
        <v>14</v>
      </c>
      <c r="C95" s="87">
        <v>1005039</v>
      </c>
      <c r="D95" s="88" t="s">
        <v>417</v>
      </c>
      <c r="E95" s="87" t="s">
        <v>16</v>
      </c>
      <c r="F95" s="87" t="s">
        <v>128</v>
      </c>
      <c r="G95" s="89" t="s">
        <v>243</v>
      </c>
      <c r="H95" s="87" t="s">
        <v>52</v>
      </c>
      <c r="I95" s="87"/>
      <c r="J95" s="90" t="s">
        <v>423</v>
      </c>
      <c r="K95" s="91">
        <v>0</v>
      </c>
      <c r="L95" s="91">
        <v>0</v>
      </c>
      <c r="M95" s="91">
        <v>0</v>
      </c>
    </row>
    <row r="96" spans="1:13" x14ac:dyDescent="0.25">
      <c r="A96" s="86" t="s">
        <v>13</v>
      </c>
      <c r="B96" s="87" t="s">
        <v>14</v>
      </c>
      <c r="C96" s="87">
        <v>1005117</v>
      </c>
      <c r="D96" s="88" t="s">
        <v>181</v>
      </c>
      <c r="E96" s="87" t="s">
        <v>16</v>
      </c>
      <c r="F96" s="87" t="s">
        <v>128</v>
      </c>
      <c r="G96" s="89" t="s">
        <v>243</v>
      </c>
      <c r="H96" s="87" t="s">
        <v>52</v>
      </c>
      <c r="I96" s="87"/>
      <c r="J96" s="90" t="s">
        <v>424</v>
      </c>
      <c r="K96" s="91">
        <v>27800</v>
      </c>
      <c r="L96" s="91">
        <v>0</v>
      </c>
      <c r="M96" s="91">
        <v>0</v>
      </c>
    </row>
    <row r="97" spans="1:13" x14ac:dyDescent="0.25">
      <c r="A97" s="86" t="s">
        <v>13</v>
      </c>
      <c r="B97" s="87" t="s">
        <v>14</v>
      </c>
      <c r="C97" s="87">
        <v>1005117</v>
      </c>
      <c r="D97" s="88" t="s">
        <v>181</v>
      </c>
      <c r="E97" s="87" t="s">
        <v>16</v>
      </c>
      <c r="F97" s="87" t="s">
        <v>128</v>
      </c>
      <c r="G97" s="89" t="s">
        <v>243</v>
      </c>
      <c r="H97" s="87" t="s">
        <v>52</v>
      </c>
      <c r="I97" s="87"/>
      <c r="J97" s="90" t="s">
        <v>425</v>
      </c>
      <c r="K97" s="91">
        <v>0</v>
      </c>
      <c r="L97" s="91">
        <v>0</v>
      </c>
      <c r="M97" s="91">
        <v>0</v>
      </c>
    </row>
    <row r="98" spans="1:13" x14ac:dyDescent="0.25">
      <c r="A98" s="86" t="s">
        <v>13</v>
      </c>
      <c r="B98" s="87" t="s">
        <v>14</v>
      </c>
      <c r="C98" s="87">
        <v>1005117</v>
      </c>
      <c r="D98" s="88" t="s">
        <v>181</v>
      </c>
      <c r="E98" s="87" t="s">
        <v>16</v>
      </c>
      <c r="F98" s="87" t="s">
        <v>128</v>
      </c>
      <c r="G98" s="89" t="s">
        <v>243</v>
      </c>
      <c r="H98" s="87" t="s">
        <v>52</v>
      </c>
      <c r="I98" s="87"/>
      <c r="J98" s="90" t="s">
        <v>426</v>
      </c>
      <c r="K98" s="91">
        <v>0</v>
      </c>
      <c r="L98" s="91">
        <v>0</v>
      </c>
      <c r="M98" s="91">
        <v>0</v>
      </c>
    </row>
    <row r="99" spans="1:13" ht="24" x14ac:dyDescent="0.25">
      <c r="A99" s="86" t="s">
        <v>13</v>
      </c>
      <c r="B99" s="87" t="s">
        <v>14</v>
      </c>
      <c r="C99" s="87">
        <v>1005001</v>
      </c>
      <c r="D99" s="88" t="s">
        <v>239</v>
      </c>
      <c r="E99" s="87" t="s">
        <v>261</v>
      </c>
      <c r="F99" s="87" t="s">
        <v>128</v>
      </c>
      <c r="G99" s="89" t="s">
        <v>243</v>
      </c>
      <c r="H99" s="87" t="s">
        <v>52</v>
      </c>
      <c r="I99" s="87"/>
      <c r="J99" s="90" t="s">
        <v>427</v>
      </c>
      <c r="K99" s="91">
        <v>4000</v>
      </c>
      <c r="L99" s="91">
        <v>3700</v>
      </c>
      <c r="M99" s="91">
        <v>0</v>
      </c>
    </row>
    <row r="100" spans="1:13" ht="24" x14ac:dyDescent="0.25">
      <c r="A100" s="86" t="s">
        <v>13</v>
      </c>
      <c r="B100" s="87" t="s">
        <v>14</v>
      </c>
      <c r="C100" s="87">
        <v>1005001</v>
      </c>
      <c r="D100" s="88" t="s">
        <v>239</v>
      </c>
      <c r="E100" s="87" t="s">
        <v>261</v>
      </c>
      <c r="F100" s="87" t="s">
        <v>128</v>
      </c>
      <c r="G100" s="89" t="s">
        <v>243</v>
      </c>
      <c r="H100" s="87" t="s">
        <v>52</v>
      </c>
      <c r="I100" s="87"/>
      <c r="J100" s="90" t="s">
        <v>428</v>
      </c>
      <c r="K100" s="91">
        <v>45000</v>
      </c>
      <c r="L100" s="91">
        <v>55000</v>
      </c>
      <c r="M100" s="91">
        <v>40000</v>
      </c>
    </row>
    <row r="101" spans="1:13" ht="36" x14ac:dyDescent="0.25">
      <c r="A101" s="86" t="s">
        <v>13</v>
      </c>
      <c r="B101" s="87" t="s">
        <v>14</v>
      </c>
      <c r="C101" s="87">
        <v>1005917</v>
      </c>
      <c r="D101" s="88" t="s">
        <v>429</v>
      </c>
      <c r="E101" s="87" t="s">
        <v>261</v>
      </c>
      <c r="F101" s="87" t="s">
        <v>128</v>
      </c>
      <c r="G101" s="89" t="s">
        <v>243</v>
      </c>
      <c r="H101" s="87" t="s">
        <v>52</v>
      </c>
      <c r="I101" s="87"/>
      <c r="J101" s="90" t="s">
        <v>430</v>
      </c>
      <c r="K101" s="91">
        <v>1000</v>
      </c>
      <c r="L101" s="91">
        <v>170</v>
      </c>
      <c r="M101" s="91">
        <v>0</v>
      </c>
    </row>
    <row r="102" spans="1:13" x14ac:dyDescent="0.25">
      <c r="A102" s="72" t="s">
        <v>237</v>
      </c>
      <c r="B102" s="73" t="s">
        <v>14</v>
      </c>
      <c r="C102" s="73"/>
      <c r="D102" s="74"/>
      <c r="E102" s="75"/>
      <c r="F102" s="75" t="s">
        <v>148</v>
      </c>
      <c r="G102" s="76"/>
      <c r="H102" s="75"/>
      <c r="I102" s="75"/>
      <c r="J102" s="77" t="s">
        <v>431</v>
      </c>
      <c r="K102" s="78">
        <f t="shared" ref="K102:M102" si="14">SUM(K103:K105)</f>
        <v>16000</v>
      </c>
      <c r="L102" s="78">
        <f t="shared" si="14"/>
        <v>20000</v>
      </c>
      <c r="M102" s="78">
        <f t="shared" si="14"/>
        <v>20000</v>
      </c>
    </row>
    <row r="103" spans="1:13" ht="24" x14ac:dyDescent="0.25">
      <c r="A103" s="92" t="s">
        <v>13</v>
      </c>
      <c r="B103" s="93" t="s">
        <v>14</v>
      </c>
      <c r="C103" s="93" t="s">
        <v>156</v>
      </c>
      <c r="D103" s="94" t="s">
        <v>432</v>
      </c>
      <c r="E103" s="93" t="s">
        <v>16</v>
      </c>
      <c r="F103" s="93" t="s">
        <v>148</v>
      </c>
      <c r="G103" s="95" t="s">
        <v>243</v>
      </c>
      <c r="H103" s="93" t="s">
        <v>433</v>
      </c>
      <c r="I103" s="93"/>
      <c r="J103" s="96" t="s">
        <v>434</v>
      </c>
      <c r="K103" s="97">
        <v>7450</v>
      </c>
      <c r="L103" s="97">
        <v>15000</v>
      </c>
      <c r="M103" s="97">
        <v>0</v>
      </c>
    </row>
    <row r="104" spans="1:13" ht="24" x14ac:dyDescent="0.25">
      <c r="A104" s="86" t="s">
        <v>13</v>
      </c>
      <c r="B104" s="87" t="s">
        <v>14</v>
      </c>
      <c r="C104" s="87" t="s">
        <v>156</v>
      </c>
      <c r="D104" s="88" t="s">
        <v>432</v>
      </c>
      <c r="E104" s="87" t="s">
        <v>16</v>
      </c>
      <c r="F104" s="87" t="s">
        <v>148</v>
      </c>
      <c r="G104" s="89">
        <v>230</v>
      </c>
      <c r="H104" s="87">
        <v>1515</v>
      </c>
      <c r="I104" s="87"/>
      <c r="J104" s="90" t="s">
        <v>278</v>
      </c>
      <c r="K104" s="91">
        <v>50</v>
      </c>
      <c r="L104" s="91"/>
      <c r="M104" s="91"/>
    </row>
    <row r="105" spans="1:13" ht="36" x14ac:dyDescent="0.25">
      <c r="A105" s="92" t="s">
        <v>13</v>
      </c>
      <c r="B105" s="93" t="s">
        <v>14</v>
      </c>
      <c r="C105" s="93">
        <v>1005140</v>
      </c>
      <c r="D105" s="94" t="s">
        <v>435</v>
      </c>
      <c r="E105" s="93" t="s">
        <v>16</v>
      </c>
      <c r="F105" s="93" t="s">
        <v>148</v>
      </c>
      <c r="G105" s="95" t="s">
        <v>243</v>
      </c>
      <c r="H105" s="93" t="s">
        <v>52</v>
      </c>
      <c r="I105" s="93"/>
      <c r="J105" s="96" t="s">
        <v>436</v>
      </c>
      <c r="K105" s="97">
        <v>8500</v>
      </c>
      <c r="L105" s="97">
        <v>5000</v>
      </c>
      <c r="M105" s="97">
        <v>20000</v>
      </c>
    </row>
    <row r="108" spans="1:13" ht="15.75" x14ac:dyDescent="0.25">
      <c r="D108" s="54" t="s">
        <v>437</v>
      </c>
    </row>
    <row r="109" spans="1:13" ht="24" x14ac:dyDescent="0.25">
      <c r="A109" s="104" t="s">
        <v>438</v>
      </c>
      <c r="B109" s="105" t="s">
        <v>14</v>
      </c>
      <c r="C109" s="105"/>
      <c r="D109" s="105"/>
      <c r="E109" s="105"/>
      <c r="F109" s="106"/>
      <c r="G109" s="106"/>
      <c r="H109" s="106"/>
      <c r="I109" s="107"/>
      <c r="J109" s="108" t="s">
        <v>439</v>
      </c>
      <c r="K109" s="109">
        <f t="shared" ref="K109:M109" si="15">K110+K117+K120+K129</f>
        <v>3771999.5211399999</v>
      </c>
      <c r="L109" s="109">
        <f t="shared" si="15"/>
        <v>3566093.0485049998</v>
      </c>
      <c r="M109" s="109">
        <f t="shared" si="15"/>
        <v>4024946.2171049998</v>
      </c>
    </row>
    <row r="110" spans="1:13" x14ac:dyDescent="0.25">
      <c r="A110" s="110" t="s">
        <v>237</v>
      </c>
      <c r="B110" s="111" t="s">
        <v>14</v>
      </c>
      <c r="C110" s="111"/>
      <c r="D110" s="111"/>
      <c r="E110" s="111"/>
      <c r="F110" s="111" t="s">
        <v>36</v>
      </c>
      <c r="G110" s="111"/>
      <c r="H110" s="111"/>
      <c r="I110" s="112"/>
      <c r="J110" s="113" t="s">
        <v>440</v>
      </c>
      <c r="K110" s="114">
        <f t="shared" ref="K110:M110" si="16">SUM(K111:K116)</f>
        <v>447917.58013999998</v>
      </c>
      <c r="L110" s="114">
        <f t="shared" si="16"/>
        <v>447918.04850500001</v>
      </c>
      <c r="M110" s="114">
        <f t="shared" si="16"/>
        <v>497918.04850500001</v>
      </c>
    </row>
    <row r="111" spans="1:13" ht="24" x14ac:dyDescent="0.25">
      <c r="A111" s="115" t="s">
        <v>13</v>
      </c>
      <c r="B111" s="116" t="s">
        <v>14</v>
      </c>
      <c r="C111" s="116">
        <v>1005111</v>
      </c>
      <c r="D111" s="117" t="s">
        <v>441</v>
      </c>
      <c r="E111" s="117" t="s">
        <v>442</v>
      </c>
      <c r="F111" s="118" t="s">
        <v>36</v>
      </c>
      <c r="G111" s="118">
        <v>231</v>
      </c>
      <c r="H111" s="118">
        <v>3535</v>
      </c>
      <c r="I111" s="118" t="s">
        <v>265</v>
      </c>
      <c r="J111" s="117" t="s">
        <v>443</v>
      </c>
      <c r="K111" s="119">
        <v>5044.5316350000003</v>
      </c>
      <c r="L111" s="119"/>
      <c r="M111" s="119"/>
    </row>
    <row r="112" spans="1:13" ht="24" x14ac:dyDescent="0.25">
      <c r="A112" s="115" t="s">
        <v>13</v>
      </c>
      <c r="B112" s="116" t="s">
        <v>14</v>
      </c>
      <c r="C112" s="116">
        <v>1005111</v>
      </c>
      <c r="D112" s="117" t="s">
        <v>441</v>
      </c>
      <c r="E112" s="117" t="s">
        <v>442</v>
      </c>
      <c r="F112" s="118" t="s">
        <v>36</v>
      </c>
      <c r="G112" s="118">
        <v>231</v>
      </c>
      <c r="H112" s="118">
        <v>3535</v>
      </c>
      <c r="I112" s="118" t="s">
        <v>444</v>
      </c>
      <c r="J112" s="117" t="s">
        <v>445</v>
      </c>
      <c r="K112" s="119">
        <v>4450</v>
      </c>
      <c r="L112" s="119"/>
      <c r="M112" s="119"/>
    </row>
    <row r="113" spans="1:13" ht="24" x14ac:dyDescent="0.25">
      <c r="A113" s="115" t="s">
        <v>13</v>
      </c>
      <c r="B113" s="116" t="s">
        <v>14</v>
      </c>
      <c r="C113" s="116">
        <v>1005001</v>
      </c>
      <c r="D113" s="118" t="s">
        <v>446</v>
      </c>
      <c r="E113" s="118" t="s">
        <v>442</v>
      </c>
      <c r="F113" s="118" t="s">
        <v>36</v>
      </c>
      <c r="G113" s="118">
        <v>231</v>
      </c>
      <c r="H113" s="118">
        <v>3535</v>
      </c>
      <c r="I113" s="118" t="s">
        <v>262</v>
      </c>
      <c r="J113" s="117" t="s">
        <v>447</v>
      </c>
      <c r="K113" s="119">
        <f>128074.048505+49487</f>
        <v>177561.04850500001</v>
      </c>
      <c r="L113" s="119">
        <f>128074.048505+12239</f>
        <v>140313.04850500001</v>
      </c>
      <c r="M113" s="119">
        <v>128074.048505</v>
      </c>
    </row>
    <row r="114" spans="1:13" x14ac:dyDescent="0.25">
      <c r="A114" s="115" t="s">
        <v>13</v>
      </c>
      <c r="B114" s="116" t="s">
        <v>14</v>
      </c>
      <c r="C114" s="116">
        <v>1005001</v>
      </c>
      <c r="D114" s="118" t="s">
        <v>446</v>
      </c>
      <c r="E114" s="118" t="s">
        <v>442</v>
      </c>
      <c r="F114" s="118" t="s">
        <v>36</v>
      </c>
      <c r="G114" s="118">
        <v>231</v>
      </c>
      <c r="H114" s="118">
        <v>3535</v>
      </c>
      <c r="I114" s="118" t="s">
        <v>448</v>
      </c>
      <c r="J114" s="88" t="s">
        <v>449</v>
      </c>
      <c r="K114" s="119">
        <v>41500</v>
      </c>
      <c r="L114" s="119">
        <v>62250</v>
      </c>
      <c r="M114" s="119"/>
    </row>
    <row r="115" spans="1:13" ht="24" x14ac:dyDescent="0.25">
      <c r="A115" s="115" t="s">
        <v>13</v>
      </c>
      <c r="B115" s="116" t="s">
        <v>14</v>
      </c>
      <c r="C115" s="116">
        <v>1005001</v>
      </c>
      <c r="D115" s="118" t="s">
        <v>446</v>
      </c>
      <c r="E115" s="118" t="s">
        <v>442</v>
      </c>
      <c r="F115" s="118" t="s">
        <v>36</v>
      </c>
      <c r="G115" s="118">
        <v>231</v>
      </c>
      <c r="H115" s="118">
        <v>3535</v>
      </c>
      <c r="I115" s="118" t="s">
        <v>448</v>
      </c>
      <c r="J115" s="88" t="s">
        <v>450</v>
      </c>
      <c r="K115" s="119">
        <v>11362</v>
      </c>
      <c r="L115" s="119">
        <v>8398</v>
      </c>
      <c r="M115" s="119"/>
    </row>
    <row r="116" spans="1:13" ht="24" x14ac:dyDescent="0.25">
      <c r="A116" s="115" t="s">
        <v>13</v>
      </c>
      <c r="B116" s="116" t="s">
        <v>14</v>
      </c>
      <c r="C116" s="116">
        <v>1005001</v>
      </c>
      <c r="D116" s="118" t="s">
        <v>446</v>
      </c>
      <c r="E116" s="118" t="s">
        <v>442</v>
      </c>
      <c r="F116" s="118" t="s">
        <v>36</v>
      </c>
      <c r="G116" s="118">
        <v>231</v>
      </c>
      <c r="H116" s="118">
        <v>3535</v>
      </c>
      <c r="I116" s="118" t="s">
        <v>448</v>
      </c>
      <c r="J116" s="117" t="s">
        <v>451</v>
      </c>
      <c r="K116" s="119">
        <v>208000</v>
      </c>
      <c r="L116" s="119">
        <f>207700+29257</f>
        <v>236957</v>
      </c>
      <c r="M116" s="119">
        <f>209000+160844</f>
        <v>369844</v>
      </c>
    </row>
    <row r="117" spans="1:13" ht="24" x14ac:dyDescent="0.25">
      <c r="A117" s="110" t="s">
        <v>237</v>
      </c>
      <c r="B117" s="111" t="s">
        <v>14</v>
      </c>
      <c r="C117" s="111"/>
      <c r="D117" s="111"/>
      <c r="E117" s="111"/>
      <c r="F117" s="111" t="s">
        <v>110</v>
      </c>
      <c r="G117" s="111"/>
      <c r="H117" s="111"/>
      <c r="I117" s="112"/>
      <c r="J117" s="113" t="s">
        <v>452</v>
      </c>
      <c r="K117" s="114">
        <f t="shared" ref="K117:M117" si="17">SUM(K118:K119)</f>
        <v>755800</v>
      </c>
      <c r="L117" s="114">
        <f t="shared" si="17"/>
        <v>755800</v>
      </c>
      <c r="M117" s="114">
        <f t="shared" si="17"/>
        <v>755800</v>
      </c>
    </row>
    <row r="118" spans="1:13" ht="24" x14ac:dyDescent="0.25">
      <c r="A118" s="115" t="s">
        <v>13</v>
      </c>
      <c r="B118" s="116" t="s">
        <v>14</v>
      </c>
      <c r="C118" s="116" t="s">
        <v>453</v>
      </c>
      <c r="D118" s="117" t="s">
        <v>398</v>
      </c>
      <c r="E118" s="117" t="s">
        <v>442</v>
      </c>
      <c r="F118" s="118" t="s">
        <v>110</v>
      </c>
      <c r="G118" s="118">
        <v>231</v>
      </c>
      <c r="H118" s="118">
        <v>3535</v>
      </c>
      <c r="I118" s="118" t="s">
        <v>454</v>
      </c>
      <c r="J118" s="88" t="s">
        <v>455</v>
      </c>
      <c r="K118" s="119">
        <v>755800</v>
      </c>
      <c r="L118" s="119">
        <v>755800</v>
      </c>
      <c r="M118" s="119">
        <v>755800</v>
      </c>
    </row>
    <row r="119" spans="1:13" ht="24" x14ac:dyDescent="0.25">
      <c r="A119" s="115" t="s">
        <v>13</v>
      </c>
      <c r="B119" s="116" t="s">
        <v>14</v>
      </c>
      <c r="C119" s="116" t="s">
        <v>453</v>
      </c>
      <c r="D119" s="117" t="s">
        <v>398</v>
      </c>
      <c r="E119" s="117" t="s">
        <v>442</v>
      </c>
      <c r="F119" s="118" t="s">
        <v>110</v>
      </c>
      <c r="G119" s="118">
        <v>231</v>
      </c>
      <c r="H119" s="118">
        <v>3535</v>
      </c>
      <c r="I119" s="118" t="s">
        <v>456</v>
      </c>
      <c r="J119" s="88" t="s">
        <v>457</v>
      </c>
      <c r="K119" s="119"/>
      <c r="L119" s="119"/>
      <c r="M119" s="119">
        <v>0</v>
      </c>
    </row>
    <row r="120" spans="1:13" x14ac:dyDescent="0.25">
      <c r="A120" s="110" t="s">
        <v>237</v>
      </c>
      <c r="B120" s="111" t="s">
        <v>14</v>
      </c>
      <c r="C120" s="111"/>
      <c r="D120" s="111"/>
      <c r="E120" s="111"/>
      <c r="F120" s="111" t="s">
        <v>128</v>
      </c>
      <c r="G120" s="111"/>
      <c r="H120" s="111"/>
      <c r="I120" s="112"/>
      <c r="J120" s="113" t="s">
        <v>411</v>
      </c>
      <c r="K120" s="114">
        <f t="shared" ref="K120:M120" si="18">SUM(K121:K128)</f>
        <v>1895681.9410000001</v>
      </c>
      <c r="L120" s="114">
        <f t="shared" si="18"/>
        <v>1598628</v>
      </c>
      <c r="M120" s="114">
        <f t="shared" si="18"/>
        <v>1898628</v>
      </c>
    </row>
    <row r="121" spans="1:13" ht="24" x14ac:dyDescent="0.25">
      <c r="A121" s="115" t="s">
        <v>13</v>
      </c>
      <c r="B121" s="116" t="s">
        <v>14</v>
      </c>
      <c r="C121" s="116">
        <v>1005001</v>
      </c>
      <c r="D121" s="117" t="s">
        <v>446</v>
      </c>
      <c r="E121" s="117" t="s">
        <v>442</v>
      </c>
      <c r="F121" s="118" t="s">
        <v>128</v>
      </c>
      <c r="G121" s="118">
        <v>231</v>
      </c>
      <c r="H121" s="118">
        <v>3535</v>
      </c>
      <c r="I121" s="118" t="s">
        <v>458</v>
      </c>
      <c r="J121" s="88" t="s">
        <v>459</v>
      </c>
      <c r="K121" s="119">
        <v>36685</v>
      </c>
      <c r="L121" s="119"/>
      <c r="M121" s="119">
        <v>0</v>
      </c>
    </row>
    <row r="122" spans="1:13" x14ac:dyDescent="0.25">
      <c r="A122" s="115" t="s">
        <v>13</v>
      </c>
      <c r="B122" s="116" t="s">
        <v>14</v>
      </c>
      <c r="C122" s="116">
        <v>1005001</v>
      </c>
      <c r="D122" s="117" t="s">
        <v>446</v>
      </c>
      <c r="E122" s="117" t="s">
        <v>442</v>
      </c>
      <c r="F122" s="118" t="s">
        <v>128</v>
      </c>
      <c r="G122" s="118">
        <v>231</v>
      </c>
      <c r="H122" s="118">
        <v>3535</v>
      </c>
      <c r="I122" s="118" t="s">
        <v>460</v>
      </c>
      <c r="J122" s="88" t="s">
        <v>461</v>
      </c>
      <c r="K122" s="119">
        <f>1522030-316433+82834</f>
        <v>1288431</v>
      </c>
      <c r="L122" s="119">
        <f>1330881-107427</f>
        <v>1223454</v>
      </c>
      <c r="M122" s="119">
        <f>1976000-209921</f>
        <v>1766079</v>
      </c>
    </row>
    <row r="123" spans="1:13" x14ac:dyDescent="0.25">
      <c r="A123" s="115" t="s">
        <v>13</v>
      </c>
      <c r="B123" s="116" t="s">
        <v>14</v>
      </c>
      <c r="C123" s="116" t="s">
        <v>126</v>
      </c>
      <c r="D123" s="117" t="s">
        <v>181</v>
      </c>
      <c r="E123" s="117" t="s">
        <v>442</v>
      </c>
      <c r="F123" s="118" t="s">
        <v>128</v>
      </c>
      <c r="G123" s="118">
        <v>231</v>
      </c>
      <c r="H123" s="118">
        <v>3535</v>
      </c>
      <c r="I123" s="118" t="s">
        <v>448</v>
      </c>
      <c r="J123" s="88" t="s">
        <v>462</v>
      </c>
      <c r="K123" s="119">
        <v>32691</v>
      </c>
      <c r="L123" s="119"/>
      <c r="M123" s="119"/>
    </row>
    <row r="124" spans="1:13" x14ac:dyDescent="0.25">
      <c r="A124" s="115" t="s">
        <v>13</v>
      </c>
      <c r="B124" s="116" t="s">
        <v>14</v>
      </c>
      <c r="C124" s="116" t="s">
        <v>126</v>
      </c>
      <c r="D124" s="117" t="s">
        <v>181</v>
      </c>
      <c r="E124" s="117" t="s">
        <v>442</v>
      </c>
      <c r="F124" s="118" t="s">
        <v>128</v>
      </c>
      <c r="G124" s="118">
        <v>231</v>
      </c>
      <c r="H124" s="118">
        <v>3535</v>
      </c>
      <c r="I124" s="118" t="s">
        <v>448</v>
      </c>
      <c r="J124" s="88" t="s">
        <v>463</v>
      </c>
      <c r="K124" s="119">
        <v>57276</v>
      </c>
      <c r="L124" s="119"/>
      <c r="M124" s="119"/>
    </row>
    <row r="125" spans="1:13" ht="24" x14ac:dyDescent="0.25">
      <c r="A125" s="115" t="s">
        <v>13</v>
      </c>
      <c r="B125" s="116" t="s">
        <v>14</v>
      </c>
      <c r="C125" s="116">
        <v>1005001</v>
      </c>
      <c r="D125" s="117" t="s">
        <v>446</v>
      </c>
      <c r="E125" s="117" t="s">
        <v>442</v>
      </c>
      <c r="F125" s="118" t="s">
        <v>128</v>
      </c>
      <c r="G125" s="118">
        <v>231</v>
      </c>
      <c r="H125" s="118">
        <v>3535</v>
      </c>
      <c r="I125" s="118" t="s">
        <v>448</v>
      </c>
      <c r="J125" s="88" t="s">
        <v>464</v>
      </c>
      <c r="K125" s="119">
        <v>123500</v>
      </c>
      <c r="L125" s="119">
        <v>71674</v>
      </c>
      <c r="M125" s="119"/>
    </row>
    <row r="126" spans="1:13" x14ac:dyDescent="0.25">
      <c r="A126" s="115" t="s">
        <v>13</v>
      </c>
      <c r="B126" s="116" t="s">
        <v>14</v>
      </c>
      <c r="C126" s="116">
        <v>1005001</v>
      </c>
      <c r="D126" s="117" t="s">
        <v>446</v>
      </c>
      <c r="E126" s="117" t="s">
        <v>442</v>
      </c>
      <c r="F126" s="118" t="s">
        <v>128</v>
      </c>
      <c r="G126" s="118">
        <v>231</v>
      </c>
      <c r="H126" s="118">
        <v>3535</v>
      </c>
      <c r="I126" s="118" t="s">
        <v>448</v>
      </c>
      <c r="J126" s="88" t="s">
        <v>465</v>
      </c>
      <c r="K126" s="119">
        <v>24500</v>
      </c>
      <c r="L126" s="119">
        <v>67050</v>
      </c>
      <c r="M126" s="119">
        <v>132549</v>
      </c>
    </row>
    <row r="127" spans="1:13" ht="24" x14ac:dyDescent="0.25">
      <c r="A127" s="115" t="s">
        <v>13</v>
      </c>
      <c r="B127" s="116" t="s">
        <v>14</v>
      </c>
      <c r="C127" s="116">
        <v>1005917</v>
      </c>
      <c r="D127" s="117" t="s">
        <v>466</v>
      </c>
      <c r="E127" s="117" t="s">
        <v>442</v>
      </c>
      <c r="F127" s="118" t="s">
        <v>128</v>
      </c>
      <c r="G127" s="118">
        <v>231</v>
      </c>
      <c r="H127" s="118">
        <v>3535</v>
      </c>
      <c r="I127" s="118" t="s">
        <v>467</v>
      </c>
      <c r="J127" s="88" t="s">
        <v>468</v>
      </c>
      <c r="K127" s="119">
        <v>100414.107</v>
      </c>
      <c r="L127" s="119">
        <v>161750</v>
      </c>
      <c r="M127" s="119"/>
    </row>
    <row r="128" spans="1:13" ht="36" x14ac:dyDescent="0.25">
      <c r="A128" s="115" t="s">
        <v>13</v>
      </c>
      <c r="B128" s="116" t="s">
        <v>14</v>
      </c>
      <c r="C128" s="116">
        <v>1005917</v>
      </c>
      <c r="D128" s="117" t="s">
        <v>466</v>
      </c>
      <c r="E128" s="117" t="s">
        <v>442</v>
      </c>
      <c r="F128" s="118" t="s">
        <v>128</v>
      </c>
      <c r="G128" s="118">
        <v>231</v>
      </c>
      <c r="H128" s="118">
        <v>3535</v>
      </c>
      <c r="I128" s="118" t="s">
        <v>467</v>
      </c>
      <c r="J128" s="88" t="s">
        <v>469</v>
      </c>
      <c r="K128" s="119">
        <v>232184.834</v>
      </c>
      <c r="L128" s="119">
        <v>74700</v>
      </c>
      <c r="M128" s="119"/>
    </row>
    <row r="129" spans="1:13" x14ac:dyDescent="0.25">
      <c r="A129" s="110" t="s">
        <v>237</v>
      </c>
      <c r="B129" s="111" t="s">
        <v>14</v>
      </c>
      <c r="C129" s="111"/>
      <c r="D129" s="111"/>
      <c r="E129" s="111"/>
      <c r="F129" s="111" t="s">
        <v>99</v>
      </c>
      <c r="G129" s="111"/>
      <c r="H129" s="111"/>
      <c r="I129" s="112"/>
      <c r="J129" s="113" t="s">
        <v>400</v>
      </c>
      <c r="K129" s="114">
        <f t="shared" ref="K129:M129" si="19">SUM(K130:K132)</f>
        <v>672600</v>
      </c>
      <c r="L129" s="114">
        <f t="shared" si="19"/>
        <v>763747</v>
      </c>
      <c r="M129" s="114">
        <f t="shared" si="19"/>
        <v>872600.16859999998</v>
      </c>
    </row>
    <row r="130" spans="1:13" x14ac:dyDescent="0.25">
      <c r="A130" s="115" t="s">
        <v>13</v>
      </c>
      <c r="B130" s="116" t="s">
        <v>14</v>
      </c>
      <c r="C130" s="116">
        <v>1005001</v>
      </c>
      <c r="D130" s="118" t="s">
        <v>446</v>
      </c>
      <c r="E130" s="118" t="s">
        <v>442</v>
      </c>
      <c r="F130" s="118" t="s">
        <v>99</v>
      </c>
      <c r="G130" s="118">
        <v>231</v>
      </c>
      <c r="H130" s="118">
        <v>3535</v>
      </c>
      <c r="I130" s="89" t="s">
        <v>470</v>
      </c>
      <c r="J130" s="117" t="s">
        <v>471</v>
      </c>
      <c r="K130" s="119">
        <v>74100</v>
      </c>
      <c r="L130" s="119">
        <f>93119-8853</f>
        <v>84266</v>
      </c>
      <c r="M130" s="119">
        <v>123523.16859999999</v>
      </c>
    </row>
    <row r="131" spans="1:13" x14ac:dyDescent="0.25">
      <c r="A131" s="115" t="s">
        <v>13</v>
      </c>
      <c r="B131" s="116" t="s">
        <v>14</v>
      </c>
      <c r="C131" s="116">
        <v>1005001</v>
      </c>
      <c r="D131" s="118" t="s">
        <v>446</v>
      </c>
      <c r="E131" s="118" t="s">
        <v>442</v>
      </c>
      <c r="F131" s="118" t="s">
        <v>99</v>
      </c>
      <c r="G131" s="118">
        <v>231</v>
      </c>
      <c r="H131" s="118">
        <v>3535</v>
      </c>
      <c r="I131" s="118" t="s">
        <v>448</v>
      </c>
      <c r="J131" s="117" t="s">
        <v>409</v>
      </c>
      <c r="K131" s="119">
        <v>37050</v>
      </c>
      <c r="L131" s="119"/>
      <c r="M131" s="119"/>
    </row>
    <row r="132" spans="1:13" ht="24" x14ac:dyDescent="0.25">
      <c r="A132" s="115" t="s">
        <v>13</v>
      </c>
      <c r="B132" s="116" t="s">
        <v>14</v>
      </c>
      <c r="C132" s="116">
        <v>1005001</v>
      </c>
      <c r="D132" s="118" t="s">
        <v>446</v>
      </c>
      <c r="E132" s="118" t="s">
        <v>442</v>
      </c>
      <c r="F132" s="118" t="s">
        <v>99</v>
      </c>
      <c r="G132" s="118">
        <v>231</v>
      </c>
      <c r="H132" s="118">
        <v>3535</v>
      </c>
      <c r="I132" s="118" t="s">
        <v>467</v>
      </c>
      <c r="J132" s="88" t="s">
        <v>410</v>
      </c>
      <c r="K132" s="119">
        <v>561450</v>
      </c>
      <c r="L132" s="119">
        <f>613550+65931</f>
        <v>679481</v>
      </c>
      <c r="M132" s="119">
        <f>700000+49077</f>
        <v>749077</v>
      </c>
    </row>
  </sheetData>
  <mergeCells count="13">
    <mergeCell ref="M3:M4"/>
    <mergeCell ref="G3:G4"/>
    <mergeCell ref="H3:H4"/>
    <mergeCell ref="I3:I4"/>
    <mergeCell ref="J3:J4"/>
    <mergeCell ref="K3:K4"/>
    <mergeCell ref="L3:L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FILLESTAR SHPENZIME</vt:lpstr>
      <vt:lpstr>Investime fillestar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Entela Kola</dc:creator>
  <cp:lastModifiedBy>Entela Kola</cp:lastModifiedBy>
  <cp:lastPrinted>2020-01-09T09:39:07Z</cp:lastPrinted>
  <dcterms:created xsi:type="dcterms:W3CDTF">2019-12-30T15:07:13Z</dcterms:created>
  <dcterms:modified xsi:type="dcterms:W3CDTF">2024-09-23T15:59:19Z</dcterms:modified>
</cp:coreProperties>
</file>