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ntela.kola\Desktop\TRANSPARENCA\Buxheti plani shpenzimeve per vitin financiar ne vijim dhe vitet e kaluara\Viti 2023\"/>
    </mc:Choice>
  </mc:AlternateContent>
  <xr:revisionPtr revIDLastSave="0" documentId="13_ncr:1_{82BC127B-F5F3-4907-96D6-5B8FFF533A3E}" xr6:coauthVersionLast="36" xr6:coauthVersionMax="36" xr10:uidLastSave="{00000000-0000-0000-0000-000000000000}"/>
  <bookViews>
    <workbookView xWindow="480" yWindow="45" windowWidth="22995" windowHeight="10035" activeTab="1" xr2:uid="{00000000-000D-0000-FFFF-FFFF00000000}"/>
  </bookViews>
  <sheets>
    <sheet name="Investime 2023-2025 fillestar" sheetId="1" r:id="rId1"/>
    <sheet name="shpenzime total" sheetId="2" r:id="rId2"/>
  </sheets>
  <definedNames>
    <definedName name="_xlnm._FilterDatabase" localSheetId="0" hidden="1">'Investime 2023-2025 fillestar'!$A$1:$M$245</definedName>
    <definedName name="_xlnm._FilterDatabase" localSheetId="1" hidden="1">'shpenzime total'!$A$1:$G$271</definedName>
  </definedNames>
  <calcPr calcId="191029"/>
</workbook>
</file>

<file path=xl/calcChain.xml><?xml version="1.0" encoding="utf-8"?>
<calcChain xmlns="http://schemas.openxmlformats.org/spreadsheetml/2006/main">
  <c r="B51" i="2" l="1"/>
  <c r="B46" i="2"/>
  <c r="B41" i="2"/>
  <c r="B34" i="2"/>
  <c r="B29" i="2"/>
  <c r="B22" i="2"/>
  <c r="B8" i="2" s="1"/>
  <c r="B14" i="2"/>
  <c r="B13" i="2"/>
  <c r="B12" i="2"/>
  <c r="B10" i="2"/>
  <c r="B9" i="2"/>
  <c r="B7" i="2"/>
  <c r="B6" i="2" s="1"/>
  <c r="B20" i="2" l="1"/>
  <c r="B11" i="2"/>
  <c r="B5" i="2" s="1"/>
  <c r="M117" i="1" l="1"/>
  <c r="L117" i="1"/>
  <c r="K117" i="1"/>
  <c r="M85" i="1"/>
  <c r="L85" i="1"/>
  <c r="K85" i="1"/>
  <c r="M35" i="1"/>
  <c r="L35" i="1"/>
  <c r="K35" i="1"/>
  <c r="K6" i="1" s="1"/>
  <c r="M28" i="1"/>
  <c r="L28" i="1"/>
  <c r="K28" i="1"/>
  <c r="M10" i="1"/>
  <c r="L10" i="1"/>
  <c r="K10" i="1"/>
  <c r="M7" i="1"/>
  <c r="M6" i="1" s="1"/>
  <c r="L7" i="1"/>
  <c r="K7" i="1"/>
  <c r="L6" i="1"/>
</calcChain>
</file>

<file path=xl/sharedStrings.xml><?xml version="1.0" encoding="utf-8"?>
<sst xmlns="http://schemas.openxmlformats.org/spreadsheetml/2006/main" count="987" uniqueCount="263">
  <si>
    <t>Kodi i institucionit</t>
  </si>
  <si>
    <t>Kapitulli</t>
  </si>
  <si>
    <t>Programi</t>
  </si>
  <si>
    <t>Buxheti 2023</t>
  </si>
  <si>
    <t>Buxheti 2024</t>
  </si>
  <si>
    <t>Buxheti 2025</t>
  </si>
  <si>
    <t>Total MBZHR</t>
  </si>
  <si>
    <t>01110</t>
  </si>
  <si>
    <t>Planifikimi, Menaxhimi dhe Administrimi</t>
  </si>
  <si>
    <t>001</t>
  </si>
  <si>
    <t>05</t>
  </si>
  <si>
    <t>Aparati i MBZHR</t>
  </si>
  <si>
    <t>01</t>
  </si>
  <si>
    <t>18AI901</t>
  </si>
  <si>
    <t>Pajisje zyrash dhe elektronike per Aparatin e MBZHR</t>
  </si>
  <si>
    <t>04220</t>
  </si>
  <si>
    <t>Siguria ushqimore dhe mbrojtja e konsumatorit</t>
  </si>
  <si>
    <t>AKVMB qendror</t>
  </si>
  <si>
    <t>Blerje automjete per AKVMB</t>
  </si>
  <si>
    <t>Blerje furgon per transport kafshesh te ngordhura, semura dhe te infektuara per DRAVMB</t>
  </si>
  <si>
    <t>ISUV</t>
  </si>
  <si>
    <t>18AJ312</t>
  </si>
  <si>
    <t>Fuqizim i laboratorëve diagnostitk të shëndetit të kafshëve dhe rritja e kapacitetit analitik të tyre (Incubator për izolimin M.turbeculosis)</t>
  </si>
  <si>
    <t>18AJ311</t>
  </si>
  <si>
    <t>Implementimi i planit kombëtar të monitorimit të molusqeve dhe zonave të tyre të rritjes. (Axhitator cop 2, Autoklave cop 1, Frigorifer [+1 /+15] °C cop 2, LC/MS/MS cop 1, Peshore analitike cop 1)</t>
  </si>
  <si>
    <t>AKU</t>
  </si>
  <si>
    <t>18AJ402</t>
  </si>
  <si>
    <t>Paisje specifike për grupin e inspektimit</t>
  </si>
  <si>
    <t>18AJ309</t>
  </si>
  <si>
    <t>Ngritje dhe funksionimi i laboratorit të mbrojtjes dhe shëndetit të bimëve (blerje pajisjesh)</t>
  </si>
  <si>
    <t>20AF101</t>
  </si>
  <si>
    <t>Ndertim godine dhe mobilim zyrash</t>
  </si>
  <si>
    <t>19AB601</t>
  </si>
  <si>
    <t xml:space="preserve"> Ambiente të rikonstruktuara për Autoritetin Kombëtar të Ushqimit</t>
  </si>
  <si>
    <t>M051467</t>
  </si>
  <si>
    <t>Pajisje laboratorike</t>
  </si>
  <si>
    <t>Studim/projektim per kapacitetet e nevojshme neper qarqe</t>
  </si>
  <si>
    <t>02</t>
  </si>
  <si>
    <t>GM05054</t>
  </si>
  <si>
    <t>Dokumenti Sektorial për Sigurinë Ushqimore dhe Veterinarinë (IPA II)</t>
  </si>
  <si>
    <t>19AB701</t>
  </si>
  <si>
    <t>Kontroll crrenjosje semundja e terbimit</t>
  </si>
  <si>
    <t>19AB702</t>
  </si>
  <si>
    <t>Monitorimi I semundjes se terbimit (IPAIII)</t>
  </si>
  <si>
    <t>18AJ307</t>
  </si>
  <si>
    <t>Mbeshtetje per zhvillimin strukturor te sigurise ushqimore( Prot Ita)</t>
  </si>
  <si>
    <t>Banka boterore (komponent sig) Kredi</t>
  </si>
  <si>
    <t>03</t>
  </si>
  <si>
    <t>Kosto lokale per Dokumenti Sektorial për Sigurinë Ushqimore dhe Veterinarinë (IPA II)</t>
  </si>
  <si>
    <t>04</t>
  </si>
  <si>
    <t>TVSH per projektet e programit</t>
  </si>
  <si>
    <t>04230</t>
  </si>
  <si>
    <t>Mbeshtetje per Peshkimin</t>
  </si>
  <si>
    <t>1005001</t>
  </si>
  <si>
    <t>3535</t>
  </si>
  <si>
    <t>19AI006</t>
  </si>
  <si>
    <t>Përcaktimin e Zonave Prioritare për zhvillimin e akuakulturës së ujërave të brendshme në Republikën e Shqipërisë</t>
  </si>
  <si>
    <t>18AJ603</t>
  </si>
  <si>
    <t>Shtim kapacitete ankoruese Porti i Peshkimit Durres (Bankine) LOT I</t>
  </si>
  <si>
    <t>21AC601</t>
  </si>
  <si>
    <t>Thellimi i grykederdhjes se kanalit te Butrintit me detin   LOTI  I</t>
  </si>
  <si>
    <t>DSHPA</t>
  </si>
  <si>
    <t>Zgjerimi I kapaciteteve te Qendres se Midhjes Manastir, Butrint</t>
  </si>
  <si>
    <t xml:space="preserve"> Ndertimi i Tregut te peshkut Sarande</t>
  </si>
  <si>
    <t>19AB801</t>
  </si>
  <si>
    <t>Mbeshtetje per zhvillimin e tregjeve dhe prodhimtarise detare</t>
  </si>
  <si>
    <t>04240</t>
  </si>
  <si>
    <t>Menaxhimi i infrastruktures se kullimit dhe ujitjes</t>
  </si>
  <si>
    <t>DUK Korçe</t>
  </si>
  <si>
    <t>1515</t>
  </si>
  <si>
    <t>18AJ810</t>
  </si>
  <si>
    <t>Rehabilitim i kanalit ujitës krahu i djathtë rezervuari Gjanç</t>
  </si>
  <si>
    <t>18AJ812</t>
  </si>
  <si>
    <t>Kanali ujitës Polis -Tudan</t>
  </si>
  <si>
    <t>DUK Durres</t>
  </si>
  <si>
    <t>0707</t>
  </si>
  <si>
    <t>Rehabilitimi i lugjeve ekzistues pergjate Kanalit kryesore Ujites Peqin Kavaje (faza I)</t>
  </si>
  <si>
    <t>DUK Fier</t>
  </si>
  <si>
    <t>0909</t>
  </si>
  <si>
    <t>Riparimi i diges Vlashuk (pajisjet elektro-mekanike)</t>
  </si>
  <si>
    <t>DUK Lezhe</t>
  </si>
  <si>
    <t>2020</t>
  </si>
  <si>
    <t>Rehabilitim i KU Magjistrali Mat-Lezhe dhe nyjet e shperndarjes, L=13.8 km</t>
  </si>
  <si>
    <t>Rehabilitim i kanalit ujites KU-3 Berdice, L=8.5 km</t>
  </si>
  <si>
    <t xml:space="preserve">Rehabilitim i kanalit ujites Shtoder (vazhdim), L=8km </t>
  </si>
  <si>
    <t>Rikonstruksioni i sifonit në Shirq, kanali vaditës Daragjat-Dajç</t>
  </si>
  <si>
    <t>18AJ901</t>
  </si>
  <si>
    <t>Objekte te infrastruktures dhe ujitjes per periudhen 2023-2025</t>
  </si>
  <si>
    <t>18AK336</t>
  </si>
  <si>
    <t>Mbrojtja nga gërryerja e lumit Osum, bregu i majtë i tokës në fshatin Arrëz, bashkia Dimal</t>
  </si>
  <si>
    <t>18AK338</t>
  </si>
  <si>
    <t xml:space="preserve">Grykederdhje e KUL Zadrimë (mbrojtje me gabione L=0.5 km) </t>
  </si>
  <si>
    <t>18AK339</t>
  </si>
  <si>
    <t>Argjinatura lumit Buna, Dajç-Shirgj</t>
  </si>
  <si>
    <t>18AK342</t>
  </si>
  <si>
    <t xml:space="preserve">Mbrojtja nga Lumi Vjosa në Kafaraj, krahu i djathtë (L=400m)  Bashkia Fier </t>
  </si>
  <si>
    <t>18AK343</t>
  </si>
  <si>
    <t>Mbrojtje nga përmbytja nga lumi Devoll në Gegë, Bashkia Kuçove</t>
  </si>
  <si>
    <t>18AK344</t>
  </si>
  <si>
    <t xml:space="preserve">Mbrojtje nga lumi Shkumbin tek Pularia Elbasan </t>
  </si>
  <si>
    <t>QTTB  Krujë</t>
  </si>
  <si>
    <t>0716</t>
  </si>
  <si>
    <t>18AK345</t>
  </si>
  <si>
    <t>Mbrojtje nga permbytja nga lumi  Gjoles i Qendres se Transferimit te Teknollogjive Bujqesore ne Fush-Kruje</t>
  </si>
  <si>
    <t>18AK346</t>
  </si>
  <si>
    <t>Rehabilitimi argjinatures se Tones, Segmenti Tarin - Perlat</t>
  </si>
  <si>
    <t>18AK347</t>
  </si>
  <si>
    <t xml:space="preserve"> Argjinature mbrojtese nga lumi Shkumbin ,(Gose-Ballaj ,6km, vijim i projektit)</t>
  </si>
  <si>
    <t>18AK349</t>
  </si>
  <si>
    <t>Rehabilitimi i argjinatures Darragjat, Segmenti PK. 26-33, L=170 ml</t>
  </si>
  <si>
    <t>18AK348</t>
  </si>
  <si>
    <t xml:space="preserve"> Mbrojtje nga lumi Buna tek Kisha e Shirgjit</t>
  </si>
  <si>
    <t>18AK350</t>
  </si>
  <si>
    <t>Mbrojtje nga lumi Vjose krahu i Majte lumi  Vose, 500 m poshte stacionit te ujit pijshem dhe bishti malit Armen</t>
  </si>
  <si>
    <t>Mbrojtje nga lumi Drin ne Juban</t>
  </si>
  <si>
    <t>Mbrojtje e lumit te Vermoshit</t>
  </si>
  <si>
    <t xml:space="preserve">Rikonstruksion i ures ne derdhje te KUL Mamurras ne lumin Droje </t>
  </si>
  <si>
    <t>Rehabilitim i argjinatures Bisht Juge (argjinatura Torrovices)</t>
  </si>
  <si>
    <t>Ndertimi i ures se Sheqishtes mbi K-R-H</t>
  </si>
  <si>
    <t>Perforcimi i mbrojtjes gjatesore ne Vaun e Sopit km 43 I argjinatures se majte te lumit Seman, Fier</t>
  </si>
  <si>
    <t>Mbrojtje nga lumi Drinos, Fabrika e Kepuceve Gjirokaster</t>
  </si>
  <si>
    <t xml:space="preserve">Mbrojtja  nga  gerryerja nga lumi  Suhes  i tokave  bujqesore  Fshati  Suhe (L=300m), Gjirokaster </t>
  </si>
  <si>
    <t>Baypasi Hidrovorit te terbufit me barazh dhe porte e barazh e Kularit, Lushnje</t>
  </si>
  <si>
    <t>Mbrojtje ne Vrisin e Delvines. Sarande</t>
  </si>
  <si>
    <t xml:space="preserve">Argjinatura e lumit Shkumbin (Sulzotaj-Adriatik) </t>
  </si>
  <si>
    <t>Mbrojtje nga gerryerjet  l. Devoll, fshati Kuc, Inonisht, Loti 2</t>
  </si>
  <si>
    <t xml:space="preserve">Mbrojtje nga permbytja nga lumi Osum ne Orizaj, Berat </t>
  </si>
  <si>
    <t xml:space="preserve">Mbrojtje nga lumi Shkumbin ne Ullishtaj Paper - Elbasan (Loti II) </t>
  </si>
  <si>
    <t>Mbrojtje nga lumi Dunavec ne zonen Ravonik - Korce</t>
  </si>
  <si>
    <t>Mbrojtje nga geryerja e lumit Shkumbin, Njesia Administrative Shirgjan - Bashkia Elbasan</t>
  </si>
  <si>
    <t>Mbrojtje nga gerryerja, krahu I majte I lumit Devoll, Nj.Ad Mollas, Bashkia Cerrik (L=2000 m me gabion)</t>
  </si>
  <si>
    <t>Mbrojtje ne Orizaj, Berat (Segmenti 2)</t>
  </si>
  <si>
    <t>Rehabilitimi I portave ne kanalet sekondare te Kolektorit  Sovjanit, bashkia Maliq</t>
  </si>
  <si>
    <t>Mbrojtje lumore nga gerryerjet ne lumin Erezen, Ibe e Poshtme</t>
  </si>
  <si>
    <t>M050437</t>
  </si>
  <si>
    <t>Fond i ngrire (Objekte te mbrojtjes nga permbytja per vitet   2023-2024)</t>
  </si>
  <si>
    <t>18AK211</t>
  </si>
  <si>
    <t>Rikonstruksioni i hidrovorit të Akërnisë, Vlorë.</t>
  </si>
  <si>
    <t>Rikonstruksioni i godines se hidrovorit Velipoje</t>
  </si>
  <si>
    <t>Fond i ngrire (Rehabilitimi i hidrovoreve ne vitet 2023-2024)</t>
  </si>
  <si>
    <t>M051202</t>
  </si>
  <si>
    <t>Studim projektim per objektet e programit</t>
  </si>
  <si>
    <t>04250</t>
  </si>
  <si>
    <t>Zhvillimi Rural duke mbesht. Prodh. Bujq, Blek, Agroind dhe Market.</t>
  </si>
  <si>
    <t>AZHBR</t>
  </si>
  <si>
    <t>2310000</t>
  </si>
  <si>
    <t>18AK601</t>
  </si>
  <si>
    <t xml:space="preserve">Blerje pajisjesh të ndryshme dhe pajisje elektronike </t>
  </si>
  <si>
    <t>1005117</t>
  </si>
  <si>
    <t>18AK609</t>
  </si>
  <si>
    <t>Sisteme aplikimi online per skemat IPARD dhe sisteme te tjera</t>
  </si>
  <si>
    <t>ESHFF</t>
  </si>
  <si>
    <t>AKDC</t>
  </si>
  <si>
    <t>18AK614</t>
  </si>
  <si>
    <t>Permiresimi i sistemit te menaxhimit te informacionit per skemat kombetare</t>
  </si>
  <si>
    <t>18AK615</t>
  </si>
  <si>
    <t>"Krijimi I programit WEB-GIS per te dhenat e tokes" per QTTB Fushe-Kruje</t>
  </si>
  <si>
    <t>Blerje pajisje per furnizim energie te panderprere AZHBR</t>
  </si>
  <si>
    <t>Rikonstruksion dhoma e serverit</t>
  </si>
  <si>
    <t>Blerje automjete per AZHBR</t>
  </si>
  <si>
    <t>Sistemi i informacionit te produkteve bujqesore, blegtorale, Agroperpunimit</t>
  </si>
  <si>
    <t>1005039</t>
  </si>
  <si>
    <t>Blerje pajisje elektronike multifunksionale</t>
  </si>
  <si>
    <t>Projekt IDELE</t>
  </si>
  <si>
    <t>18AL301</t>
  </si>
  <si>
    <t xml:space="preserve">Përfitues nga Programi IPARD II </t>
  </si>
  <si>
    <t xml:space="preserve">Bashkefinancimi me K.Lok per Përfitues nga Programi IPARD II </t>
  </si>
  <si>
    <t>21AB901</t>
  </si>
  <si>
    <t>18AL304</t>
  </si>
  <si>
    <t xml:space="preserve">Projekti FOOD4HEALTH </t>
  </si>
  <si>
    <t>Bshkefinancim per Projektin Food 4 Health</t>
  </si>
  <si>
    <t>18CF201</t>
  </si>
  <si>
    <t>GIZ Mbeshtetje per Zhvillimin e Qendrueshem te Zonave Rurale ne Shqiperi - SDRA (GRAND)</t>
  </si>
  <si>
    <t>18AL305</t>
  </si>
  <si>
    <t>Projekti SDRA me GIZ</t>
  </si>
  <si>
    <t>Bashkefinancim K.L per IPARD III Asistenca Teknike</t>
  </si>
  <si>
    <t>Bashkefinancim T.V.SH per IPARD III Asistenca Teknike</t>
  </si>
  <si>
    <t>M051377</t>
  </si>
  <si>
    <t>Kosto Lokale "Fond garancie i Qeverise Shqiptare per projektin "Krijimi dhe lehtësimi i mbështetjes së agrobiznesit" (BERZH)</t>
  </si>
  <si>
    <t>18AL202</t>
  </si>
  <si>
    <t>Kosto lokale  per Projektin marrveshjen me RCFG</t>
  </si>
  <si>
    <t>Rritja e perpueshmerise me standartete e sigurise dhe cilesise se Ushqimit. B Boterore</t>
  </si>
  <si>
    <t>04860</t>
  </si>
  <si>
    <t>Keshillimi dhe Informacioni Bujqesor</t>
  </si>
  <si>
    <t>QTTB Kruje</t>
  </si>
  <si>
    <t>M050419</t>
  </si>
  <si>
    <t>Blerje mjetesh dhe pajisje ne QTTB Fushe-Kruje</t>
  </si>
  <si>
    <t>1005114</t>
  </si>
  <si>
    <t xml:space="preserve">QTTB Lushnje </t>
  </si>
  <si>
    <t>0922</t>
  </si>
  <si>
    <t>Blerje pajosje per sistemin e pompave ne QTTB Lushnje</t>
  </si>
  <si>
    <t>QTTB Korce</t>
  </si>
  <si>
    <t>Blerje makine lidhese jonxhe ne QTTB Korce</t>
  </si>
  <si>
    <t>QTTB  Shkoder</t>
  </si>
  <si>
    <t>3333</t>
  </si>
  <si>
    <t>Blerje makine mbjellese misri dhe agregate ne QTTB Shkoder</t>
  </si>
  <si>
    <t>QTTB Vlore</t>
  </si>
  <si>
    <t>3737</t>
  </si>
  <si>
    <t xml:space="preserve">Rrethimi I Bazes eksperimentale ne Shamogjin QTTB Vlorë </t>
  </si>
  <si>
    <t>Blerje pajisje laboratorike ne QTTB Korce</t>
  </si>
  <si>
    <t>Agjencia Rajonale e Ekstensionit Bujqesor Korce</t>
  </si>
  <si>
    <t>18AL404</t>
  </si>
  <si>
    <t xml:space="preserve">Pajisje kompjuterike të blera nga AREB Korçë </t>
  </si>
  <si>
    <t xml:space="preserve">Agjencia Rajonale e Ekstensionit Bujqesor Lushnje </t>
  </si>
  <si>
    <t>18AL406</t>
  </si>
  <si>
    <t>Pajisje kompjuterike të blera nga AREB Lushnje</t>
  </si>
  <si>
    <t>Agjencia Rajonale e Ekstensionit Bujqesor Shkoder</t>
  </si>
  <si>
    <t>18AL405</t>
  </si>
  <si>
    <t>Pajisje kompjuterike të blera nga AREB Shkodër</t>
  </si>
  <si>
    <t>Agjencia Rajonale e Ekstensionit Bujqesor Tirane</t>
  </si>
  <si>
    <t>M050778</t>
  </si>
  <si>
    <t>Pajisje kompjuterike të blera nga AREB Tiranë</t>
  </si>
  <si>
    <t>SEKRETARI I PËRGJITHSHËM</t>
  </si>
  <si>
    <t>Oltjon Muzaka</t>
  </si>
  <si>
    <t>Tabela e detajimit të fondeve 2023 - 2025  INVESTIME</t>
  </si>
  <si>
    <t>Në lekë</t>
  </si>
  <si>
    <t>Ent. Qeverisjes</t>
  </si>
  <si>
    <t>Min. e Linjes</t>
  </si>
  <si>
    <t>Emërtimi i Institucionit</t>
  </si>
  <si>
    <t>Llog. ekonomike</t>
  </si>
  <si>
    <t>Kodi i D. Thesarit</t>
  </si>
  <si>
    <t>Kodi i Produktit</t>
  </si>
  <si>
    <t>Emërtimi i Produktit</t>
  </si>
  <si>
    <t>Pershtatje ambjente per arshiven e institucionit</t>
  </si>
  <si>
    <t>19AB703</t>
  </si>
  <si>
    <t>231</t>
  </si>
  <si>
    <t>Blerje automjet per  ESHFF</t>
  </si>
  <si>
    <t>Blerje automjet per  AKDC</t>
  </si>
  <si>
    <t>Blerje kondocionete per AZHBR</t>
  </si>
  <si>
    <t>Blerje programesh (softe per mbarvajtjen e punes)</t>
  </si>
  <si>
    <t>Harduere dhe softuere firewall te licensuar</t>
  </si>
  <si>
    <t>Blerje pajisje per drejtorine e kontrollit ne AZHBR</t>
  </si>
  <si>
    <t xml:space="preserve"> IPARD III</t>
  </si>
  <si>
    <t>Pajisje laboratorike të blera nga QTTB Fushe Krujë</t>
  </si>
  <si>
    <t>Fond i ngrire (Agregatë bujqësor të blera nga QTTB Vlorë)</t>
  </si>
  <si>
    <t>ne 000/leke</t>
  </si>
  <si>
    <t>BUXHETI TOTAL I MBZHR-së</t>
  </si>
  <si>
    <t>Plan</t>
  </si>
  <si>
    <t xml:space="preserve">TOTALI  BUXHETIT </t>
  </si>
  <si>
    <t>SHPENZIME</t>
  </si>
  <si>
    <t>SHPENZIME per Fond Pagash</t>
  </si>
  <si>
    <t>SHPENZIME Operative , nga ku</t>
  </si>
  <si>
    <t>Skema e bujqesise</t>
  </si>
  <si>
    <t>Nafta falas per Fermeret</t>
  </si>
  <si>
    <t>INVESTIME</t>
  </si>
  <si>
    <t>INVESTIME Te Brendshme</t>
  </si>
  <si>
    <t>INVESTIME Te Huaja</t>
  </si>
  <si>
    <t>Planifikim Menaxhim Administrimi</t>
  </si>
  <si>
    <t>SHPENZIME Operative funksion aparati</t>
  </si>
  <si>
    <t>Shp per kuota nderkombetare</t>
  </si>
  <si>
    <t xml:space="preserve">Siguria Ushqimore dhe Mbrojtja e Konsumatorit  </t>
  </si>
  <si>
    <t>SHPENZIME Operative nga ku</t>
  </si>
  <si>
    <t>AKU + 12 rajonet</t>
  </si>
  <si>
    <t>AKVMB + 4 rajonet</t>
  </si>
  <si>
    <t>Aparati emergjenca+ sistemi ruda + luftim semundje ne bujqesi</t>
  </si>
  <si>
    <t xml:space="preserve">Infrastruktura e ujitjes kullimit </t>
  </si>
  <si>
    <t xml:space="preserve">SHPENZIME Operative </t>
  </si>
  <si>
    <t>Zhvillimi rural</t>
  </si>
  <si>
    <t>Keshillimi dhe informacioni bujqesor dhe shkenca</t>
  </si>
  <si>
    <t>Menaxhimi  i Qendrueshem i Tokes Bujqesore</t>
  </si>
  <si>
    <t>Menaxhimi peshkimit</t>
  </si>
  <si>
    <t>SHPENZIME per Fond Pagash( DSHPA)</t>
  </si>
  <si>
    <t xml:space="preserve">MBZHR Buxheti  2023 fillestar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</si>
</sst>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_-* #,##0.00_L_e_k_-;\-* #,##0.00_L_e_k_-;_-* &quot;-&quot;??_L_e_k_-;_-@_-"/>
    <numFmt numFmtId="167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u/>
      <sz val="10"/>
      <color theme="1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  <xf numFmtId="0" fontId="7" fillId="0" borderId="0"/>
    <xf numFmtId="166" fontId="8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0" fontId="7" fillId="0" borderId="0"/>
    <xf numFmtId="167" fontId="1" fillId="0" borderId="0" applyFont="0" applyFill="0" applyBorder="0" applyAlignment="0" applyProtection="0"/>
    <xf numFmtId="0" fontId="7" fillId="0" borderId="0"/>
    <xf numFmtId="0" fontId="7" fillId="0" borderId="0">
      <alignment vertical="top"/>
    </xf>
  </cellStyleXfs>
  <cellXfs count="181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 vertical="center" wrapText="1"/>
    </xf>
    <xf numFmtId="49" fontId="3" fillId="0" borderId="0" xfId="2" applyNumberFormat="1" applyFont="1" applyAlignment="1">
      <alignment horizontal="center"/>
    </xf>
    <xf numFmtId="49" fontId="3" fillId="0" borderId="0" xfId="2" applyNumberFormat="1" applyFont="1"/>
    <xf numFmtId="0" fontId="3" fillId="0" borderId="0" xfId="2" applyFont="1" applyAlignment="1">
      <alignment horizontal="center"/>
    </xf>
    <xf numFmtId="165" fontId="3" fillId="0" borderId="0" xfId="1" applyNumberFormat="1" applyFont="1"/>
    <xf numFmtId="0" fontId="3" fillId="0" borderId="0" xfId="2" applyFont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/>
    <xf numFmtId="0" fontId="6" fillId="0" borderId="0" xfId="2" applyFont="1"/>
    <xf numFmtId="0" fontId="6" fillId="0" borderId="0" xfId="2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quotePrefix="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9" fillId="3" borderId="0" xfId="0" applyFont="1" applyFill="1" applyAlignment="1">
      <alignment wrapText="1"/>
    </xf>
    <xf numFmtId="164" fontId="9" fillId="0" borderId="0" xfId="0" applyNumberFormat="1" applyFont="1"/>
    <xf numFmtId="3" fontId="9" fillId="0" borderId="0" xfId="0" applyNumberFormat="1" applyFont="1"/>
    <xf numFmtId="0" fontId="1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quotePrefix="1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9" fillId="3" borderId="0" xfId="0" applyFont="1" applyFill="1"/>
    <xf numFmtId="49" fontId="12" fillId="0" borderId="1" xfId="0" applyNumberFormat="1" applyFont="1" applyFill="1" applyBorder="1" applyAlignment="1" applyProtection="1">
      <alignment horizontal="center" vertical="center"/>
    </xf>
    <xf numFmtId="49" fontId="12" fillId="0" borderId="1" xfId="0" quotePrefix="1" applyNumberFormat="1" applyFont="1" applyFill="1" applyBorder="1" applyAlignment="1" applyProtection="1">
      <alignment horizontal="center" vertical="center"/>
    </xf>
    <xf numFmtId="0" fontId="3" fillId="0" borderId="0" xfId="2" applyFont="1" applyFill="1" applyAlignment="1">
      <alignment horizontal="center"/>
    </xf>
    <xf numFmtId="49" fontId="3" fillId="0" borderId="0" xfId="2" applyNumberFormat="1" applyFont="1" applyFill="1" applyAlignment="1">
      <alignment horizontal="center"/>
    </xf>
    <xf numFmtId="0" fontId="3" fillId="0" borderId="0" xfId="2" applyFont="1" applyFill="1"/>
    <xf numFmtId="0" fontId="15" fillId="0" borderId="0" xfId="0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49" fontId="1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4" fillId="2" borderId="1" xfId="3" applyFont="1" applyFill="1" applyBorder="1" applyAlignment="1">
      <alignment horizontal="center" vertical="center" wrapText="1"/>
    </xf>
    <xf numFmtId="49" fontId="4" fillId="2" borderId="1" xfId="3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/>
    </xf>
    <xf numFmtId="49" fontId="3" fillId="5" borderId="1" xfId="3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0" fontId="4" fillId="5" borderId="1" xfId="5" applyFont="1" applyFill="1" applyBorder="1" applyAlignment="1">
      <alignment horizontal="center" vertical="center" wrapText="1"/>
    </xf>
    <xf numFmtId="3" fontId="4" fillId="5" borderId="1" xfId="5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 applyProtection="1">
      <alignment horizontal="center" vertical="center" wrapText="1"/>
    </xf>
    <xf numFmtId="0" fontId="10" fillId="2" borderId="7" xfId="0" applyNumberFormat="1" applyFont="1" applyFill="1" applyBorder="1" applyAlignment="1" applyProtection="1">
      <alignment horizontal="left" vertical="center" wrapText="1"/>
    </xf>
    <xf numFmtId="49" fontId="10" fillId="2" borderId="7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3" fontId="10" fillId="2" borderId="7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3" xfId="0" quotePrefix="1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4" borderId="3" xfId="9" applyFont="1" applyFill="1" applyBorder="1" applyAlignment="1">
      <alignment horizontal="left" vertical="center" wrapText="1"/>
    </xf>
    <xf numFmtId="3" fontId="12" fillId="0" borderId="3" xfId="0" applyNumberFormat="1" applyFont="1" applyFill="1" applyBorder="1" applyAlignment="1" applyProtection="1">
      <alignment horizontal="center" vertical="center" wrapText="1"/>
    </xf>
    <xf numFmtId="3" fontId="5" fillId="0" borderId="3" xfId="3" applyNumberFormat="1" applyFont="1" applyBorder="1" applyAlignment="1">
      <alignment horizontal="center" vertical="center"/>
    </xf>
    <xf numFmtId="3" fontId="5" fillId="0" borderId="4" xfId="3" applyNumberFormat="1" applyFont="1" applyBorder="1" applyAlignment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left" vertical="center" wrapText="1"/>
    </xf>
    <xf numFmtId="49" fontId="12" fillId="0" borderId="11" xfId="0" applyNumberFormat="1" applyFont="1" applyFill="1" applyBorder="1" applyAlignment="1" applyProtection="1">
      <alignment horizontal="center" vertical="center" wrapText="1"/>
    </xf>
    <xf numFmtId="49" fontId="12" fillId="0" borderId="11" xfId="0" quotePrefix="1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6" borderId="11" xfId="9" applyFont="1" applyFill="1" applyBorder="1" applyAlignment="1">
      <alignment horizontal="left" vertical="center" wrapText="1"/>
    </xf>
    <xf numFmtId="3" fontId="12" fillId="0" borderId="11" xfId="0" applyNumberFormat="1" applyFont="1" applyFill="1" applyBorder="1" applyAlignment="1" applyProtection="1">
      <alignment horizontal="center" vertical="center" wrapText="1"/>
    </xf>
    <xf numFmtId="3" fontId="5" fillId="0" borderId="11" xfId="3" applyNumberFormat="1" applyFont="1" applyBorder="1" applyAlignment="1">
      <alignment horizontal="center" vertical="center"/>
    </xf>
    <xf numFmtId="3" fontId="5" fillId="0" borderId="12" xfId="3" applyNumberFormat="1" applyFont="1" applyBorder="1" applyAlignment="1">
      <alignment horizontal="center" vertical="center"/>
    </xf>
    <xf numFmtId="0" fontId="10" fillId="2" borderId="13" xfId="0" applyNumberFormat="1" applyFont="1" applyFill="1" applyBorder="1" applyAlignment="1" applyProtection="1">
      <alignment horizontal="center" vertical="center" wrapText="1"/>
    </xf>
    <xf numFmtId="0" fontId="10" fillId="2" borderId="13" xfId="0" applyNumberFormat="1" applyFont="1" applyFill="1" applyBorder="1" applyAlignment="1" applyProtection="1">
      <alignment horizontal="left" vertical="center" wrapText="1"/>
    </xf>
    <xf numFmtId="49" fontId="10" fillId="2" borderId="13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3" fontId="10" fillId="2" borderId="13" xfId="0" applyNumberFormat="1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3" xfId="9" applyFont="1" applyFill="1" applyBorder="1" applyAlignment="1">
      <alignment horizontal="left" vertical="center" wrapText="1"/>
    </xf>
    <xf numFmtId="3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9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4" borderId="1" xfId="9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3" borderId="11" xfId="0" applyNumberFormat="1" applyFont="1" applyFill="1" applyBorder="1" applyAlignment="1" applyProtection="1">
      <alignment horizontal="center" vertical="center" wrapText="1"/>
    </xf>
    <xf numFmtId="0" fontId="3" fillId="4" borderId="11" xfId="9" applyFont="1" applyFill="1" applyBorder="1" applyAlignment="1">
      <alignment horizontal="left" vertical="center" wrapText="1"/>
    </xf>
    <xf numFmtId="3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3" xfId="0" quotePrefix="1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3" fontId="3" fillId="0" borderId="3" xfId="10" applyNumberFormat="1" applyFont="1" applyFill="1" applyBorder="1" applyAlignment="1">
      <alignment horizontal="right" vertical="center" wrapText="1"/>
    </xf>
    <xf numFmtId="3" fontId="3" fillId="0" borderId="4" xfId="10" applyNumberFormat="1" applyFont="1" applyFill="1" applyBorder="1" applyAlignment="1">
      <alignment horizontal="righ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3" fontId="3" fillId="0" borderId="1" xfId="10" applyNumberFormat="1" applyFont="1" applyFill="1" applyBorder="1" applyAlignment="1">
      <alignment horizontal="right" vertical="center" wrapText="1"/>
    </xf>
    <xf numFmtId="3" fontId="3" fillId="0" borderId="6" xfId="10" applyNumberFormat="1" applyFont="1" applyFill="1" applyBorder="1" applyAlignment="1">
      <alignment horizontal="right" vertical="center" wrapText="1"/>
    </xf>
    <xf numFmtId="0" fontId="3" fillId="0" borderId="1" xfId="11" applyFont="1" applyFill="1" applyBorder="1" applyAlignment="1">
      <alignment horizontal="left" vertical="center" wrapText="1"/>
    </xf>
    <xf numFmtId="0" fontId="3" fillId="0" borderId="1" xfId="1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3" fontId="4" fillId="0" borderId="1" xfId="10" applyNumberFormat="1" applyFont="1" applyFill="1" applyBorder="1" applyAlignment="1">
      <alignment horizontal="right" vertical="center" wrapText="1"/>
    </xf>
    <xf numFmtId="3" fontId="4" fillId="0" borderId="6" xfId="1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9" applyNumberFormat="1" applyFont="1" applyFill="1" applyBorder="1" applyAlignment="1">
      <alignment horizontal="left" vertical="center" wrapText="1"/>
    </xf>
    <xf numFmtId="165" fontId="3" fillId="0" borderId="1" xfId="6" applyNumberFormat="1" applyFont="1" applyFill="1" applyBorder="1" applyAlignment="1">
      <alignment vertical="center"/>
    </xf>
    <xf numFmtId="0" fontId="3" fillId="0" borderId="1" xfId="7" applyFont="1" applyFill="1" applyBorder="1" applyAlignment="1">
      <alignment vertical="center" wrapText="1"/>
    </xf>
    <xf numFmtId="0" fontId="3" fillId="0" borderId="1" xfId="11" applyFont="1" applyFill="1" applyBorder="1" applyAlignment="1">
      <alignment wrapText="1"/>
    </xf>
    <xf numFmtId="0" fontId="12" fillId="0" borderId="1" xfId="0" applyNumberFormat="1" applyFont="1" applyFill="1" applyBorder="1" applyAlignment="1" applyProtection="1">
      <alignment horizontal="left" vertical="center"/>
    </xf>
    <xf numFmtId="3" fontId="3" fillId="0" borderId="1" xfId="9" applyNumberFormat="1" applyFont="1" applyFill="1" applyBorder="1" applyAlignment="1">
      <alignment horizontal="right" vertical="center" wrapText="1"/>
    </xf>
    <xf numFmtId="3" fontId="3" fillId="0" borderId="6" xfId="9" applyNumberFormat="1" applyFont="1" applyFill="1" applyBorder="1" applyAlignment="1">
      <alignment horizontal="right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left" vertical="center"/>
    </xf>
    <xf numFmtId="49" fontId="12" fillId="0" borderId="11" xfId="0" applyNumberFormat="1" applyFont="1" applyFill="1" applyBorder="1" applyAlignment="1" applyProtection="1">
      <alignment horizontal="center" vertical="center"/>
    </xf>
    <xf numFmtId="49" fontId="12" fillId="0" borderId="11" xfId="0" quotePrefix="1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3" fillId="0" borderId="11" xfId="9" applyFont="1" applyFill="1" applyBorder="1" applyAlignment="1">
      <alignment horizontal="left" vertical="center" wrapText="1"/>
    </xf>
    <xf numFmtId="165" fontId="5" fillId="0" borderId="11" xfId="1" applyNumberFormat="1" applyFont="1" applyFill="1" applyBorder="1"/>
    <xf numFmtId="165" fontId="5" fillId="0" borderId="12" xfId="1" applyNumberFormat="1" applyFont="1" applyFill="1" applyBorder="1"/>
    <xf numFmtId="0" fontId="10" fillId="2" borderId="14" xfId="0" applyNumberFormat="1" applyFont="1" applyFill="1" applyBorder="1" applyAlignment="1" applyProtection="1">
      <alignment horizontal="center" vertical="center" wrapText="1"/>
    </xf>
    <xf numFmtId="0" fontId="10" fillId="2" borderId="14" xfId="0" applyNumberFormat="1" applyFont="1" applyFill="1" applyBorder="1" applyAlignment="1" applyProtection="1">
      <alignment horizontal="left" vertical="center" wrapText="1"/>
    </xf>
    <xf numFmtId="49" fontId="10" fillId="2" borderId="14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3" fontId="10" fillId="2" borderId="14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1" xfId="12" applyFont="1" applyFill="1" applyBorder="1" applyAlignment="1">
      <alignment vertical="center" wrapText="1"/>
    </xf>
    <xf numFmtId="0" fontId="5" fillId="0" borderId="11" xfId="12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8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/>
    <xf numFmtId="49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/>
    <xf numFmtId="0" fontId="21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vertical="center" wrapText="1"/>
    </xf>
    <xf numFmtId="0" fontId="21" fillId="8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24" fillId="3" borderId="5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21" fillId="0" borderId="18" xfId="0" applyFont="1" applyBorder="1" applyAlignment="1">
      <alignment horizontal="center" vertical="center" wrapText="1"/>
    </xf>
    <xf numFmtId="9" fontId="13" fillId="0" borderId="19" xfId="0" applyNumberFormat="1" applyFont="1" applyBorder="1" applyAlignment="1">
      <alignment horizontal="right" vertical="center"/>
    </xf>
    <xf numFmtId="0" fontId="21" fillId="3" borderId="2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3" fontId="22" fillId="7" borderId="9" xfId="0" applyNumberFormat="1" applyFont="1" applyFill="1" applyBorder="1" applyAlignment="1">
      <alignment horizontal="center" vertical="center" wrapText="1"/>
    </xf>
    <xf numFmtId="3" fontId="22" fillId="8" borderId="17" xfId="0" applyNumberFormat="1" applyFont="1" applyFill="1" applyBorder="1" applyAlignment="1">
      <alignment horizontal="center" vertical="center" wrapText="1"/>
    </xf>
    <xf numFmtId="3" fontId="13" fillId="0" borderId="6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/>
    </xf>
    <xf numFmtId="3" fontId="21" fillId="8" borderId="6" xfId="0" applyNumberFormat="1" applyFont="1" applyFill="1" applyBorder="1" applyAlignment="1">
      <alignment horizontal="right" vertical="center"/>
    </xf>
    <xf numFmtId="3" fontId="24" fillId="0" borderId="6" xfId="0" applyNumberFormat="1" applyFont="1" applyFill="1" applyBorder="1" applyAlignment="1">
      <alignment horizontal="right" vertical="center"/>
    </xf>
    <xf numFmtId="3" fontId="26" fillId="0" borderId="6" xfId="0" applyNumberFormat="1" applyFont="1" applyFill="1" applyBorder="1" applyAlignment="1">
      <alignment horizontal="right" vertical="center"/>
    </xf>
    <xf numFmtId="3" fontId="13" fillId="0" borderId="6" xfId="0" applyNumberFormat="1" applyFont="1" applyFill="1" applyBorder="1" applyAlignment="1">
      <alignment horizontal="right" vertical="center"/>
    </xf>
    <xf numFmtId="3" fontId="25" fillId="0" borderId="6" xfId="0" applyNumberFormat="1" applyFont="1" applyFill="1" applyBorder="1" applyAlignment="1">
      <alignment horizontal="right" vertical="center"/>
    </xf>
    <xf numFmtId="3" fontId="24" fillId="0" borderId="12" xfId="0" applyNumberFormat="1" applyFont="1" applyFill="1" applyBorder="1" applyAlignment="1">
      <alignment horizontal="right" vertical="center"/>
    </xf>
  </cellXfs>
  <cellStyles count="13">
    <cellStyle name="Comma" xfId="1" builtinId="3"/>
    <cellStyle name="Comma [0] 2" xfId="8" xr:uid="{00000000-0005-0000-0000-000001000000}"/>
    <cellStyle name="Comma 4" xfId="6" xr:uid="{00000000-0005-0000-0000-000002000000}"/>
    <cellStyle name="Comma 8" xfId="10" xr:uid="{998B6AAF-EBE8-42F6-8197-7FE69FED4E9F}"/>
    <cellStyle name="Normal" xfId="0" builtinId="0"/>
    <cellStyle name="Normal 2" xfId="4" xr:uid="{00000000-0005-0000-0000-000004000000}"/>
    <cellStyle name="Normal 2 2" xfId="3" xr:uid="{00000000-0005-0000-0000-000005000000}"/>
    <cellStyle name="Normal 2 2 2" xfId="12" xr:uid="{147A472E-4A3F-46F0-9ABC-A7431871A960}"/>
    <cellStyle name="Normal 3" xfId="7" xr:uid="{00000000-0005-0000-0000-000006000000}"/>
    <cellStyle name="Normal_Formati_permbledhese_Investimet 2007" xfId="11" xr:uid="{2705B0EC-FBF4-4E3E-A4B6-BFC9274B44DF}"/>
    <cellStyle name="Normal_Formati_permbledhese_Investimet 2007 2" xfId="2" xr:uid="{00000000-0005-0000-0000-000007000000}"/>
    <cellStyle name="Normal_Sheet3" xfId="5" xr:uid="{00000000-0005-0000-0000-000008000000}"/>
    <cellStyle name="Normal_Tabela_Investimeve" xfId="9" xr:uid="{87033833-E204-4AF3-AC4E-3201D22721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245"/>
  <sheetViews>
    <sheetView zoomScale="86" zoomScaleNormal="86" workbookViewId="0">
      <selection activeCell="H139" sqref="H139"/>
    </sheetView>
  </sheetViews>
  <sheetFormatPr defaultRowHeight="15" x14ac:dyDescent="0.25"/>
  <cols>
    <col min="1" max="1" width="13.5703125" customWidth="1"/>
    <col min="2" max="2" width="12.85546875" style="1" customWidth="1"/>
    <col min="3" max="3" width="12.7109375" style="1" customWidth="1"/>
    <col min="4" max="4" width="34.7109375" style="2" customWidth="1"/>
    <col min="5" max="5" width="10.140625" style="32" customWidth="1"/>
    <col min="6" max="6" width="13.5703125" style="4" customWidth="1"/>
    <col min="7" max="7" width="16.7109375" style="32" customWidth="1"/>
    <col min="8" max="8" width="15.85546875" style="3" customWidth="1"/>
    <col min="9" max="9" width="16.28515625" style="31" customWidth="1"/>
    <col min="10" max="10" width="53.42578125" style="5" customWidth="1"/>
    <col min="11" max="11" width="20.5703125" style="6" customWidth="1"/>
    <col min="12" max="12" width="21" style="6" customWidth="1"/>
    <col min="13" max="13" width="24" style="6" customWidth="1"/>
    <col min="14" max="14" width="26.85546875" style="7" customWidth="1"/>
    <col min="15" max="15" width="24.7109375" style="1" customWidth="1"/>
    <col min="16" max="16" width="28.85546875" style="1" customWidth="1"/>
    <col min="17" max="220" width="9.140625" style="1" customWidth="1"/>
    <col min="221" max="222" width="6" style="1" customWidth="1"/>
    <col min="223" max="225" width="7.85546875" style="1" customWidth="1"/>
    <col min="226" max="226" width="6" style="1" customWidth="1"/>
    <col min="227" max="227" width="8.85546875" style="1" customWidth="1"/>
    <col min="228" max="228" width="22.85546875" style="1" customWidth="1"/>
    <col min="229" max="229" width="6.28515625" style="1" customWidth="1"/>
    <col min="230" max="230" width="7.7109375" style="1" customWidth="1"/>
    <col min="231" max="231" width="7.85546875" style="1" customWidth="1"/>
    <col min="232" max="232" width="8.28515625" style="1" customWidth="1"/>
    <col min="233" max="233" width="10.7109375" style="1" customWidth="1"/>
    <col min="234" max="234" width="36.5703125" style="1" customWidth="1"/>
    <col min="235" max="235" width="14.7109375" style="1" customWidth="1"/>
    <col min="236" max="236" width="15.5703125" style="1" customWidth="1"/>
    <col min="237" max="237" width="15.85546875" style="1" customWidth="1"/>
    <col min="238" max="16384" width="9.140625" style="1"/>
  </cols>
  <sheetData>
    <row r="1" spans="1:79" ht="12.75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35"/>
    </row>
    <row r="2" spans="1:79" s="9" customFormat="1" ht="12.75" x14ac:dyDescent="0.2">
      <c r="A2" s="36"/>
      <c r="B2" s="36"/>
      <c r="C2" s="36"/>
      <c r="D2" s="36"/>
      <c r="E2" s="36"/>
      <c r="F2" s="36"/>
      <c r="G2" s="36"/>
      <c r="H2" s="36"/>
      <c r="I2" s="37"/>
      <c r="J2" s="37"/>
      <c r="K2" s="36"/>
      <c r="L2" s="35"/>
      <c r="M2" s="35"/>
      <c r="N2" s="8"/>
    </row>
    <row r="3" spans="1:79" s="10" customFormat="1" ht="18.75" x14ac:dyDescent="0.25">
      <c r="A3" s="38" t="s">
        <v>214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11"/>
    </row>
    <row r="4" spans="1:79" s="13" customFormat="1" ht="15.75" x14ac:dyDescent="0.25">
      <c r="A4" s="39"/>
      <c r="B4" s="36"/>
      <c r="C4" s="36"/>
      <c r="D4" s="39"/>
      <c r="E4" s="40"/>
      <c r="F4" s="40"/>
      <c r="G4" s="36"/>
      <c r="H4" s="36"/>
      <c r="I4" s="37"/>
      <c r="J4" s="41"/>
      <c r="K4" s="36"/>
      <c r="L4" s="36"/>
      <c r="M4" s="42" t="s">
        <v>215</v>
      </c>
      <c r="N4" s="12"/>
    </row>
    <row r="5" spans="1:79" customFormat="1" ht="25.5" x14ac:dyDescent="0.25">
      <c r="A5" s="43" t="s">
        <v>216</v>
      </c>
      <c r="B5" s="43" t="s">
        <v>217</v>
      </c>
      <c r="C5" s="43" t="s">
        <v>0</v>
      </c>
      <c r="D5" s="43" t="s">
        <v>218</v>
      </c>
      <c r="E5" s="44" t="s">
        <v>1</v>
      </c>
      <c r="F5" s="44" t="s">
        <v>2</v>
      </c>
      <c r="G5" s="43" t="s">
        <v>219</v>
      </c>
      <c r="H5" s="43" t="s">
        <v>220</v>
      </c>
      <c r="I5" s="45" t="s">
        <v>221</v>
      </c>
      <c r="J5" s="46" t="s">
        <v>222</v>
      </c>
      <c r="K5" s="47" t="s">
        <v>3</v>
      </c>
      <c r="L5" s="47" t="s">
        <v>4</v>
      </c>
      <c r="M5" s="47" t="s">
        <v>5</v>
      </c>
      <c r="N5" s="14"/>
    </row>
    <row r="6" spans="1:79" ht="15.75" x14ac:dyDescent="0.25">
      <c r="A6" s="48"/>
      <c r="B6" s="48"/>
      <c r="C6" s="48"/>
      <c r="D6" s="48"/>
      <c r="E6" s="49"/>
      <c r="F6" s="49"/>
      <c r="G6" s="48"/>
      <c r="H6" s="48"/>
      <c r="I6" s="50"/>
      <c r="J6" s="51" t="s">
        <v>6</v>
      </c>
      <c r="K6" s="52">
        <f>K7+K10+K28+K35+K85+K117</f>
        <v>6829531999.5839996</v>
      </c>
      <c r="L6" s="52">
        <f>L7+L10+L28+L35+L85+L117</f>
        <v>6330003000</v>
      </c>
      <c r="M6" s="52">
        <f>M7+M10+M28+M35+M85+M117</f>
        <v>6330594000</v>
      </c>
      <c r="N6" s="12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</row>
    <row r="7" spans="1:79" s="19" customFormat="1" ht="16.5" thickBot="1" x14ac:dyDescent="0.3">
      <c r="A7" s="53"/>
      <c r="B7" s="53"/>
      <c r="C7" s="53"/>
      <c r="D7" s="54"/>
      <c r="E7" s="55"/>
      <c r="F7" s="55" t="s">
        <v>7</v>
      </c>
      <c r="G7" s="53"/>
      <c r="H7" s="55"/>
      <c r="I7" s="56"/>
      <c r="J7" s="56" t="s">
        <v>8</v>
      </c>
      <c r="K7" s="57">
        <f>SUM(K8:K9)</f>
        <v>7000000</v>
      </c>
      <c r="L7" s="57">
        <f t="shared" ref="L7:M7" si="0">SUM(L8:L9)</f>
        <v>5000000</v>
      </c>
      <c r="M7" s="57">
        <f t="shared" si="0"/>
        <v>5000000</v>
      </c>
      <c r="N7" s="12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</row>
    <row r="8" spans="1:79" s="19" customFormat="1" ht="15.75" x14ac:dyDescent="0.25">
      <c r="A8" s="58" t="s">
        <v>9</v>
      </c>
      <c r="B8" s="59" t="s">
        <v>10</v>
      </c>
      <c r="C8" s="59">
        <v>1005001</v>
      </c>
      <c r="D8" s="60" t="s">
        <v>11</v>
      </c>
      <c r="E8" s="61" t="s">
        <v>12</v>
      </c>
      <c r="F8" s="62" t="s">
        <v>7</v>
      </c>
      <c r="G8" s="59">
        <v>2310000</v>
      </c>
      <c r="H8" s="61">
        <v>3535</v>
      </c>
      <c r="I8" s="63" t="s">
        <v>13</v>
      </c>
      <c r="J8" s="64" t="s">
        <v>14</v>
      </c>
      <c r="K8" s="65">
        <v>5800000</v>
      </c>
      <c r="L8" s="66">
        <v>5000000</v>
      </c>
      <c r="M8" s="67">
        <v>5000000</v>
      </c>
      <c r="N8" s="12"/>
      <c r="O8" s="20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</row>
    <row r="9" spans="1:79" customFormat="1" ht="15.75" thickBot="1" x14ac:dyDescent="0.3">
      <c r="A9" s="68" t="s">
        <v>9</v>
      </c>
      <c r="B9" s="69" t="s">
        <v>10</v>
      </c>
      <c r="C9" s="69">
        <v>1005001</v>
      </c>
      <c r="D9" s="70" t="s">
        <v>11</v>
      </c>
      <c r="E9" s="71" t="s">
        <v>12</v>
      </c>
      <c r="F9" s="72" t="s">
        <v>7</v>
      </c>
      <c r="G9" s="69">
        <v>2310000</v>
      </c>
      <c r="H9" s="71">
        <v>3535</v>
      </c>
      <c r="I9" s="73"/>
      <c r="J9" s="74" t="s">
        <v>223</v>
      </c>
      <c r="K9" s="75">
        <v>1200000</v>
      </c>
      <c r="L9" s="76">
        <v>0</v>
      </c>
      <c r="M9" s="77">
        <v>0</v>
      </c>
      <c r="N9" s="14"/>
    </row>
    <row r="10" spans="1:79" s="19" customFormat="1" ht="16.5" thickBot="1" x14ac:dyDescent="0.3">
      <c r="A10" s="78"/>
      <c r="B10" s="78"/>
      <c r="C10" s="78"/>
      <c r="D10" s="79"/>
      <c r="E10" s="80"/>
      <c r="F10" s="80" t="s">
        <v>15</v>
      </c>
      <c r="G10" s="78"/>
      <c r="H10" s="80"/>
      <c r="I10" s="81"/>
      <c r="J10" s="81" t="s">
        <v>16</v>
      </c>
      <c r="K10" s="82">
        <f>SUBTOTAL(9,K11:K27)</f>
        <v>436938000</v>
      </c>
      <c r="L10" s="82">
        <f>SUBTOTAL(9,L11:L27)</f>
        <v>399409000</v>
      </c>
      <c r="M10" s="82">
        <f>SUBTOTAL(9,M11:M27)</f>
        <v>300000000</v>
      </c>
      <c r="N10" s="12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</row>
    <row r="11" spans="1:79" s="19" customFormat="1" ht="15.75" x14ac:dyDescent="0.25">
      <c r="A11" s="58" t="s">
        <v>9</v>
      </c>
      <c r="B11" s="59" t="s">
        <v>10</v>
      </c>
      <c r="C11" s="59">
        <v>1005144</v>
      </c>
      <c r="D11" s="83" t="s">
        <v>17</v>
      </c>
      <c r="E11" s="61" t="s">
        <v>12</v>
      </c>
      <c r="F11" s="62" t="s">
        <v>15</v>
      </c>
      <c r="G11" s="59">
        <v>2310000</v>
      </c>
      <c r="H11" s="61">
        <v>3535</v>
      </c>
      <c r="I11" s="63"/>
      <c r="J11" s="84" t="s">
        <v>18</v>
      </c>
      <c r="K11" s="65">
        <v>15031000</v>
      </c>
      <c r="L11" s="65">
        <v>0</v>
      </c>
      <c r="M11" s="85">
        <v>0</v>
      </c>
      <c r="N11" s="12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</row>
    <row r="12" spans="1:79" s="19" customFormat="1" ht="25.5" x14ac:dyDescent="0.25">
      <c r="A12" s="86" t="s">
        <v>9</v>
      </c>
      <c r="B12" s="15" t="s">
        <v>10</v>
      </c>
      <c r="C12" s="15">
        <v>1005144</v>
      </c>
      <c r="D12" s="87" t="s">
        <v>17</v>
      </c>
      <c r="E12" s="16" t="s">
        <v>12</v>
      </c>
      <c r="F12" s="17" t="s">
        <v>15</v>
      </c>
      <c r="G12" s="15">
        <v>2310000</v>
      </c>
      <c r="H12" s="16">
        <v>3535</v>
      </c>
      <c r="I12" s="18"/>
      <c r="J12" s="88" t="s">
        <v>19</v>
      </c>
      <c r="K12" s="89">
        <v>5500000</v>
      </c>
      <c r="L12" s="89">
        <v>0</v>
      </c>
      <c r="M12" s="90">
        <v>0</v>
      </c>
      <c r="N12" s="12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</row>
    <row r="13" spans="1:79" s="19" customFormat="1" ht="38.25" x14ac:dyDescent="0.25">
      <c r="A13" s="86" t="s">
        <v>9</v>
      </c>
      <c r="B13" s="15" t="s">
        <v>10</v>
      </c>
      <c r="C13" s="15">
        <v>1005111</v>
      </c>
      <c r="D13" s="87" t="s">
        <v>20</v>
      </c>
      <c r="E13" s="16" t="s">
        <v>12</v>
      </c>
      <c r="F13" s="17" t="s">
        <v>15</v>
      </c>
      <c r="G13" s="15">
        <v>2310000</v>
      </c>
      <c r="H13" s="16">
        <v>3535</v>
      </c>
      <c r="I13" s="91" t="s">
        <v>21</v>
      </c>
      <c r="J13" s="92" t="s">
        <v>22</v>
      </c>
      <c r="K13" s="89">
        <v>50000000</v>
      </c>
      <c r="L13" s="89">
        <v>0</v>
      </c>
      <c r="M13" s="90">
        <v>0</v>
      </c>
      <c r="N13" s="12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</row>
    <row r="14" spans="1:79" s="19" customFormat="1" ht="51" x14ac:dyDescent="0.25">
      <c r="A14" s="86" t="s">
        <v>9</v>
      </c>
      <c r="B14" s="15" t="s">
        <v>10</v>
      </c>
      <c r="C14" s="15">
        <v>1005111</v>
      </c>
      <c r="D14" s="87" t="s">
        <v>20</v>
      </c>
      <c r="E14" s="16" t="s">
        <v>12</v>
      </c>
      <c r="F14" s="17" t="s">
        <v>15</v>
      </c>
      <c r="G14" s="15">
        <v>2310000</v>
      </c>
      <c r="H14" s="16">
        <v>3535</v>
      </c>
      <c r="I14" s="91" t="s">
        <v>23</v>
      </c>
      <c r="J14" s="92" t="s">
        <v>24</v>
      </c>
      <c r="K14" s="89">
        <v>32820000</v>
      </c>
      <c r="L14" s="89">
        <v>0</v>
      </c>
      <c r="M14" s="90">
        <v>0</v>
      </c>
      <c r="N14" s="12"/>
      <c r="O14" s="21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</row>
    <row r="15" spans="1:79" s="19" customFormat="1" ht="15.75" x14ac:dyDescent="0.25">
      <c r="A15" s="86" t="s">
        <v>9</v>
      </c>
      <c r="B15" s="15" t="s">
        <v>10</v>
      </c>
      <c r="C15" s="15">
        <v>1005118</v>
      </c>
      <c r="D15" s="87" t="s">
        <v>25</v>
      </c>
      <c r="E15" s="16" t="s">
        <v>12</v>
      </c>
      <c r="F15" s="17" t="s">
        <v>15</v>
      </c>
      <c r="G15" s="15">
        <v>2310000</v>
      </c>
      <c r="H15" s="16">
        <v>3535</v>
      </c>
      <c r="I15" s="91" t="s">
        <v>26</v>
      </c>
      <c r="J15" s="92" t="s">
        <v>27</v>
      </c>
      <c r="K15" s="89">
        <v>45000000</v>
      </c>
      <c r="L15" s="89">
        <v>30368000</v>
      </c>
      <c r="M15" s="90">
        <v>0</v>
      </c>
      <c r="N15" s="12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</row>
    <row r="16" spans="1:79" s="19" customFormat="1" ht="25.5" x14ac:dyDescent="0.25">
      <c r="A16" s="86" t="s">
        <v>9</v>
      </c>
      <c r="B16" s="15" t="s">
        <v>10</v>
      </c>
      <c r="C16" s="15">
        <v>1005111</v>
      </c>
      <c r="D16" s="87" t="s">
        <v>20</v>
      </c>
      <c r="E16" s="16" t="s">
        <v>12</v>
      </c>
      <c r="F16" s="17" t="s">
        <v>15</v>
      </c>
      <c r="G16" s="15">
        <v>2310000</v>
      </c>
      <c r="H16" s="16">
        <v>3535</v>
      </c>
      <c r="I16" s="91" t="s">
        <v>28</v>
      </c>
      <c r="J16" s="92" t="s">
        <v>29</v>
      </c>
      <c r="K16" s="89">
        <v>29366000</v>
      </c>
      <c r="L16" s="89">
        <v>32058000</v>
      </c>
      <c r="M16" s="90">
        <v>70000000</v>
      </c>
      <c r="N16" s="12"/>
      <c r="O16" s="22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</row>
    <row r="17" spans="1:79" s="19" customFormat="1" ht="15.75" x14ac:dyDescent="0.25">
      <c r="A17" s="86" t="s">
        <v>9</v>
      </c>
      <c r="B17" s="15" t="s">
        <v>10</v>
      </c>
      <c r="C17" s="15">
        <v>1005144</v>
      </c>
      <c r="D17" s="93" t="s">
        <v>17</v>
      </c>
      <c r="E17" s="16" t="s">
        <v>12</v>
      </c>
      <c r="F17" s="17" t="s">
        <v>15</v>
      </c>
      <c r="G17" s="15">
        <v>2310000</v>
      </c>
      <c r="H17" s="16">
        <v>3535</v>
      </c>
      <c r="I17" s="18" t="s">
        <v>30</v>
      </c>
      <c r="J17" s="92" t="s">
        <v>31</v>
      </c>
      <c r="K17" s="89">
        <v>0</v>
      </c>
      <c r="L17" s="89">
        <v>32983000</v>
      </c>
      <c r="M17" s="90">
        <v>0</v>
      </c>
      <c r="N17" s="12"/>
      <c r="O17" s="22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</row>
    <row r="18" spans="1:79" s="19" customFormat="1" ht="15.75" x14ac:dyDescent="0.25">
      <c r="A18" s="86" t="s">
        <v>9</v>
      </c>
      <c r="B18" s="15" t="s">
        <v>10</v>
      </c>
      <c r="C18" s="15">
        <v>1005118</v>
      </c>
      <c r="D18" s="87" t="s">
        <v>25</v>
      </c>
      <c r="E18" s="16" t="s">
        <v>12</v>
      </c>
      <c r="F18" s="17" t="s">
        <v>15</v>
      </c>
      <c r="G18" s="15">
        <v>2310000</v>
      </c>
      <c r="H18" s="16">
        <v>3535</v>
      </c>
      <c r="I18" s="18" t="s">
        <v>32</v>
      </c>
      <c r="J18" s="92" t="s">
        <v>33</v>
      </c>
      <c r="K18" s="89">
        <v>0</v>
      </c>
      <c r="L18" s="89">
        <v>0</v>
      </c>
      <c r="M18" s="90">
        <v>30000000</v>
      </c>
      <c r="N18" s="12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</row>
    <row r="19" spans="1:79" customFormat="1" ht="15.75" x14ac:dyDescent="0.25">
      <c r="A19" s="86" t="s">
        <v>9</v>
      </c>
      <c r="B19" s="15" t="s">
        <v>10</v>
      </c>
      <c r="C19" s="15">
        <v>1005118</v>
      </c>
      <c r="D19" s="87" t="s">
        <v>25</v>
      </c>
      <c r="E19" s="16" t="s">
        <v>12</v>
      </c>
      <c r="F19" s="17" t="s">
        <v>15</v>
      </c>
      <c r="G19" s="15">
        <v>2310000</v>
      </c>
      <c r="H19" s="16">
        <v>3535</v>
      </c>
      <c r="I19" s="18" t="s">
        <v>34</v>
      </c>
      <c r="J19" s="92" t="s">
        <v>35</v>
      </c>
      <c r="K19" s="89">
        <v>56155000</v>
      </c>
      <c r="L19" s="89">
        <v>0</v>
      </c>
      <c r="M19" s="90">
        <v>0</v>
      </c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</row>
    <row r="20" spans="1:79" s="19" customFormat="1" ht="15.75" x14ac:dyDescent="0.25">
      <c r="A20" s="86" t="s">
        <v>9</v>
      </c>
      <c r="B20" s="15" t="s">
        <v>10</v>
      </c>
      <c r="C20" s="15">
        <v>1005001</v>
      </c>
      <c r="D20" s="93" t="s">
        <v>11</v>
      </c>
      <c r="E20" s="16" t="s">
        <v>12</v>
      </c>
      <c r="F20" s="17" t="s">
        <v>15</v>
      </c>
      <c r="G20" s="15">
        <v>2310000</v>
      </c>
      <c r="H20" s="16">
        <v>3535</v>
      </c>
      <c r="I20" s="18"/>
      <c r="J20" s="92" t="s">
        <v>36</v>
      </c>
      <c r="K20" s="89">
        <v>16973000</v>
      </c>
      <c r="L20" s="89">
        <v>0</v>
      </c>
      <c r="M20" s="90">
        <v>0</v>
      </c>
      <c r="N20" s="12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</row>
    <row r="21" spans="1:79" s="19" customFormat="1" ht="25.5" x14ac:dyDescent="0.25">
      <c r="A21" s="86" t="s">
        <v>9</v>
      </c>
      <c r="B21" s="15" t="s">
        <v>10</v>
      </c>
      <c r="C21" s="15">
        <v>1005001</v>
      </c>
      <c r="D21" s="87" t="s">
        <v>11</v>
      </c>
      <c r="E21" s="16" t="s">
        <v>37</v>
      </c>
      <c r="F21" s="17" t="s">
        <v>15</v>
      </c>
      <c r="G21" s="15">
        <v>2300000</v>
      </c>
      <c r="H21" s="16">
        <v>3535</v>
      </c>
      <c r="I21" s="91" t="s">
        <v>38</v>
      </c>
      <c r="J21" s="92" t="s">
        <v>39</v>
      </c>
      <c r="K21" s="89">
        <v>40000000</v>
      </c>
      <c r="L21" s="89">
        <v>0</v>
      </c>
      <c r="M21" s="90">
        <v>0</v>
      </c>
      <c r="N21" s="12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</row>
    <row r="22" spans="1:79" s="19" customFormat="1" ht="15.75" x14ac:dyDescent="0.25">
      <c r="A22" s="86" t="s">
        <v>9</v>
      </c>
      <c r="B22" s="15" t="s">
        <v>10</v>
      </c>
      <c r="C22" s="15">
        <v>1005001</v>
      </c>
      <c r="D22" s="87" t="s">
        <v>11</v>
      </c>
      <c r="E22" s="16" t="s">
        <v>37</v>
      </c>
      <c r="F22" s="17" t="s">
        <v>15</v>
      </c>
      <c r="G22" s="15">
        <v>2300000</v>
      </c>
      <c r="H22" s="16">
        <v>3535</v>
      </c>
      <c r="I22" s="91" t="s">
        <v>40</v>
      </c>
      <c r="J22" s="92" t="s">
        <v>41</v>
      </c>
      <c r="K22" s="89">
        <v>22588000</v>
      </c>
      <c r="L22" s="89">
        <v>0</v>
      </c>
      <c r="M22" s="90">
        <v>0</v>
      </c>
      <c r="N22" s="12"/>
      <c r="O22" s="12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</row>
    <row r="23" spans="1:79" s="19" customFormat="1" ht="15.75" x14ac:dyDescent="0.25">
      <c r="A23" s="86" t="s">
        <v>9</v>
      </c>
      <c r="B23" s="15" t="s">
        <v>10</v>
      </c>
      <c r="C23" s="15">
        <v>1005001</v>
      </c>
      <c r="D23" s="87" t="s">
        <v>11</v>
      </c>
      <c r="E23" s="16" t="s">
        <v>37</v>
      </c>
      <c r="F23" s="17" t="s">
        <v>15</v>
      </c>
      <c r="G23" s="15">
        <v>2300000</v>
      </c>
      <c r="H23" s="16">
        <v>3535</v>
      </c>
      <c r="I23" s="91" t="s">
        <v>42</v>
      </c>
      <c r="J23" s="92" t="s">
        <v>43</v>
      </c>
      <c r="K23" s="89">
        <v>13577000</v>
      </c>
      <c r="L23" s="89">
        <v>0</v>
      </c>
      <c r="M23" s="90">
        <v>0</v>
      </c>
      <c r="N23" s="12"/>
      <c r="O23" s="12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</row>
    <row r="24" spans="1:79" s="19" customFormat="1" ht="15.75" x14ac:dyDescent="0.25">
      <c r="A24" s="86" t="s">
        <v>9</v>
      </c>
      <c r="B24" s="15" t="s">
        <v>10</v>
      </c>
      <c r="C24" s="15">
        <v>1005001</v>
      </c>
      <c r="D24" s="87" t="s">
        <v>11</v>
      </c>
      <c r="E24" s="16" t="s">
        <v>37</v>
      </c>
      <c r="F24" s="17" t="s">
        <v>15</v>
      </c>
      <c r="G24" s="15">
        <v>2300000</v>
      </c>
      <c r="H24" s="16">
        <v>3535</v>
      </c>
      <c r="I24" s="91" t="s">
        <v>44</v>
      </c>
      <c r="J24" s="92" t="s">
        <v>45</v>
      </c>
      <c r="K24" s="89">
        <v>25000000</v>
      </c>
      <c r="L24" s="89">
        <v>0</v>
      </c>
      <c r="M24" s="90">
        <v>0</v>
      </c>
      <c r="N24" s="12"/>
      <c r="O24" s="12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</row>
    <row r="25" spans="1:79" s="19" customFormat="1" ht="15.75" x14ac:dyDescent="0.25">
      <c r="A25" s="86" t="s">
        <v>9</v>
      </c>
      <c r="B25" s="15" t="s">
        <v>10</v>
      </c>
      <c r="C25" s="15">
        <v>1005001</v>
      </c>
      <c r="D25" s="87" t="s">
        <v>11</v>
      </c>
      <c r="E25" s="16" t="s">
        <v>37</v>
      </c>
      <c r="F25" s="17" t="s">
        <v>15</v>
      </c>
      <c r="G25" s="15">
        <v>2300000</v>
      </c>
      <c r="H25" s="16">
        <v>3535</v>
      </c>
      <c r="I25" s="91"/>
      <c r="J25" s="92" t="s">
        <v>46</v>
      </c>
      <c r="K25" s="89">
        <v>60364000</v>
      </c>
      <c r="L25" s="89">
        <v>304000000</v>
      </c>
      <c r="M25" s="90">
        <v>200000000</v>
      </c>
      <c r="N25" s="12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</row>
    <row r="26" spans="1:79" s="19" customFormat="1" ht="25.5" x14ac:dyDescent="0.25">
      <c r="A26" s="86" t="s">
        <v>9</v>
      </c>
      <c r="B26" s="15" t="s">
        <v>10</v>
      </c>
      <c r="C26" s="15">
        <v>1005001</v>
      </c>
      <c r="D26" s="87" t="s">
        <v>11</v>
      </c>
      <c r="E26" s="16" t="s">
        <v>47</v>
      </c>
      <c r="F26" s="17" t="s">
        <v>15</v>
      </c>
      <c r="G26" s="15">
        <v>2310000</v>
      </c>
      <c r="H26" s="16">
        <v>3535</v>
      </c>
      <c r="I26" s="91" t="s">
        <v>38</v>
      </c>
      <c r="J26" s="92" t="s">
        <v>48</v>
      </c>
      <c r="K26" s="89">
        <v>6148000</v>
      </c>
      <c r="L26" s="89">
        <v>0</v>
      </c>
      <c r="M26" s="90"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</row>
    <row r="27" spans="1:79" ht="16.5" thickBot="1" x14ac:dyDescent="0.3">
      <c r="A27" s="68" t="s">
        <v>9</v>
      </c>
      <c r="B27" s="69" t="s">
        <v>10</v>
      </c>
      <c r="C27" s="69">
        <v>1005001</v>
      </c>
      <c r="D27" s="94" t="s">
        <v>11</v>
      </c>
      <c r="E27" s="71" t="s">
        <v>49</v>
      </c>
      <c r="F27" s="72" t="s">
        <v>15</v>
      </c>
      <c r="G27" s="69">
        <v>2310000</v>
      </c>
      <c r="H27" s="71">
        <v>3535</v>
      </c>
      <c r="I27" s="95" t="s">
        <v>224</v>
      </c>
      <c r="J27" s="96" t="s">
        <v>50</v>
      </c>
      <c r="K27" s="75">
        <v>18416000</v>
      </c>
      <c r="L27" s="75">
        <v>0</v>
      </c>
      <c r="M27" s="97">
        <v>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</row>
    <row r="28" spans="1:79" s="19" customFormat="1" ht="16.5" thickBot="1" x14ac:dyDescent="0.3">
      <c r="A28" s="78"/>
      <c r="B28" s="78"/>
      <c r="C28" s="78"/>
      <c r="D28" s="79"/>
      <c r="E28" s="80"/>
      <c r="F28" s="80" t="s">
        <v>51</v>
      </c>
      <c r="G28" s="78"/>
      <c r="H28" s="80"/>
      <c r="I28" s="81"/>
      <c r="J28" s="81" t="s">
        <v>52</v>
      </c>
      <c r="K28" s="82">
        <f>K29+K30+K31+K33+K32+K34</f>
        <v>269423000</v>
      </c>
      <c r="L28" s="82">
        <f t="shared" ref="L28:M28" si="1">L29+L30+L31+L33+L32+L34</f>
        <v>769423000</v>
      </c>
      <c r="M28" s="82">
        <f t="shared" si="1"/>
        <v>769423000</v>
      </c>
      <c r="N28" s="13"/>
      <c r="O28" s="13"/>
      <c r="P28" s="27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</row>
    <row r="29" spans="1:79" s="19" customFormat="1" ht="25.5" x14ac:dyDescent="0.25">
      <c r="A29" s="98" t="s">
        <v>9</v>
      </c>
      <c r="B29" s="99" t="s">
        <v>10</v>
      </c>
      <c r="C29" s="99" t="s">
        <v>53</v>
      </c>
      <c r="D29" s="100" t="s">
        <v>11</v>
      </c>
      <c r="E29" s="101" t="s">
        <v>12</v>
      </c>
      <c r="F29" s="102" t="s">
        <v>51</v>
      </c>
      <c r="G29" s="103" t="s">
        <v>225</v>
      </c>
      <c r="H29" s="101" t="s">
        <v>54</v>
      </c>
      <c r="I29" s="103" t="s">
        <v>55</v>
      </c>
      <c r="J29" s="84" t="s">
        <v>56</v>
      </c>
      <c r="K29" s="104">
        <v>3550000</v>
      </c>
      <c r="L29" s="104">
        <v>0</v>
      </c>
      <c r="M29" s="105">
        <v>0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</row>
    <row r="30" spans="1:79" s="19" customFormat="1" ht="25.5" x14ac:dyDescent="0.25">
      <c r="A30" s="106" t="s">
        <v>9</v>
      </c>
      <c r="B30" s="23" t="s">
        <v>10</v>
      </c>
      <c r="C30" s="23" t="s">
        <v>53</v>
      </c>
      <c r="D30" s="107" t="s">
        <v>11</v>
      </c>
      <c r="E30" s="24" t="s">
        <v>12</v>
      </c>
      <c r="F30" s="25" t="s">
        <v>51</v>
      </c>
      <c r="G30" s="26" t="s">
        <v>225</v>
      </c>
      <c r="H30" s="24" t="s">
        <v>54</v>
      </c>
      <c r="I30" s="26" t="s">
        <v>57</v>
      </c>
      <c r="J30" s="88" t="s">
        <v>58</v>
      </c>
      <c r="K30" s="108">
        <v>96450000</v>
      </c>
      <c r="L30" s="108">
        <v>0</v>
      </c>
      <c r="M30" s="109">
        <v>0</v>
      </c>
      <c r="N30" s="12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</row>
    <row r="31" spans="1:79" s="19" customFormat="1" ht="15.75" x14ac:dyDescent="0.25">
      <c r="A31" s="86" t="s">
        <v>9</v>
      </c>
      <c r="B31" s="15" t="s">
        <v>10</v>
      </c>
      <c r="C31" s="15">
        <v>1005001</v>
      </c>
      <c r="D31" s="93" t="s">
        <v>11</v>
      </c>
      <c r="E31" s="16" t="s">
        <v>12</v>
      </c>
      <c r="F31" s="17" t="s">
        <v>51</v>
      </c>
      <c r="G31" s="15">
        <v>2310000</v>
      </c>
      <c r="H31" s="16">
        <v>3535</v>
      </c>
      <c r="I31" s="18" t="s">
        <v>59</v>
      </c>
      <c r="J31" s="92" t="s">
        <v>60</v>
      </c>
      <c r="K31" s="89">
        <v>0</v>
      </c>
      <c r="L31" s="89">
        <v>70000000</v>
      </c>
      <c r="M31" s="90">
        <v>0</v>
      </c>
      <c r="N31" s="12"/>
      <c r="O31" s="12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</row>
    <row r="32" spans="1:79" s="19" customFormat="1" ht="15.75" x14ac:dyDescent="0.25">
      <c r="A32" s="86" t="s">
        <v>9</v>
      </c>
      <c r="B32" s="15" t="s">
        <v>10</v>
      </c>
      <c r="C32" s="15">
        <v>1005131</v>
      </c>
      <c r="D32" s="93" t="s">
        <v>61</v>
      </c>
      <c r="E32" s="16" t="s">
        <v>12</v>
      </c>
      <c r="F32" s="17" t="s">
        <v>51</v>
      </c>
      <c r="G32" s="15">
        <v>2310000</v>
      </c>
      <c r="H32" s="16">
        <v>3535</v>
      </c>
      <c r="I32" s="18"/>
      <c r="J32" s="92" t="s">
        <v>62</v>
      </c>
      <c r="K32" s="89">
        <v>0</v>
      </c>
      <c r="L32" s="89">
        <v>30000000</v>
      </c>
      <c r="M32" s="90">
        <v>0</v>
      </c>
      <c r="N32" s="12"/>
      <c r="O32" s="12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</row>
    <row r="33" spans="1:79" s="19" customFormat="1" ht="15.75" x14ac:dyDescent="0.25">
      <c r="A33" s="86" t="s">
        <v>9</v>
      </c>
      <c r="B33" s="15" t="s">
        <v>10</v>
      </c>
      <c r="C33" s="15">
        <v>1005001</v>
      </c>
      <c r="D33" s="93" t="s">
        <v>11</v>
      </c>
      <c r="E33" s="16" t="s">
        <v>12</v>
      </c>
      <c r="F33" s="17" t="s">
        <v>51</v>
      </c>
      <c r="G33" s="15">
        <v>2310000</v>
      </c>
      <c r="H33" s="16">
        <v>3535</v>
      </c>
      <c r="I33" s="18"/>
      <c r="J33" s="92" t="s">
        <v>63</v>
      </c>
      <c r="K33" s="89">
        <v>0</v>
      </c>
      <c r="L33" s="89">
        <v>0</v>
      </c>
      <c r="M33" s="90">
        <v>100000000</v>
      </c>
      <c r="N33" s="12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</row>
    <row r="34" spans="1:79" ht="15.75" x14ac:dyDescent="0.25">
      <c r="A34" s="86" t="s">
        <v>9</v>
      </c>
      <c r="B34" s="15" t="s">
        <v>10</v>
      </c>
      <c r="C34" s="15">
        <v>1005001</v>
      </c>
      <c r="D34" s="93" t="s">
        <v>11</v>
      </c>
      <c r="E34" s="16" t="s">
        <v>37</v>
      </c>
      <c r="F34" s="17" t="s">
        <v>51</v>
      </c>
      <c r="G34" s="15">
        <v>2300000</v>
      </c>
      <c r="H34" s="16">
        <v>3535</v>
      </c>
      <c r="I34" s="18" t="s">
        <v>64</v>
      </c>
      <c r="J34" s="92" t="s">
        <v>65</v>
      </c>
      <c r="K34" s="89">
        <v>169423000</v>
      </c>
      <c r="L34" s="89">
        <v>669423000</v>
      </c>
      <c r="M34" s="90">
        <v>669423000</v>
      </c>
      <c r="N34" s="12"/>
      <c r="O34" s="28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</row>
    <row r="35" spans="1:79" s="19" customFormat="1" ht="16.5" thickBot="1" x14ac:dyDescent="0.3">
      <c r="A35" s="78"/>
      <c r="B35" s="78"/>
      <c r="C35" s="78"/>
      <c r="D35" s="79"/>
      <c r="E35" s="80"/>
      <c r="F35" s="80" t="s">
        <v>66</v>
      </c>
      <c r="G35" s="78"/>
      <c r="H35" s="80"/>
      <c r="I35" s="81"/>
      <c r="J35" s="81" t="s">
        <v>67</v>
      </c>
      <c r="K35" s="82">
        <f>SUM(K36:K84)</f>
        <v>1164999999.5840001</v>
      </c>
      <c r="L35" s="82">
        <f>SUM(L36:L84)</f>
        <v>1190000000</v>
      </c>
      <c r="M35" s="82">
        <f>SUM(M36:M84)</f>
        <v>1190000000</v>
      </c>
      <c r="N35" s="12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</row>
    <row r="36" spans="1:79" s="19" customFormat="1" ht="15.75" x14ac:dyDescent="0.25">
      <c r="A36" s="98" t="s">
        <v>9</v>
      </c>
      <c r="B36" s="99" t="s">
        <v>10</v>
      </c>
      <c r="C36" s="99">
        <v>1005072</v>
      </c>
      <c r="D36" s="100" t="s">
        <v>68</v>
      </c>
      <c r="E36" s="101" t="s">
        <v>12</v>
      </c>
      <c r="F36" s="102" t="s">
        <v>66</v>
      </c>
      <c r="G36" s="103">
        <v>2310000</v>
      </c>
      <c r="H36" s="101" t="s">
        <v>69</v>
      </c>
      <c r="I36" s="103" t="s">
        <v>70</v>
      </c>
      <c r="J36" s="84" t="s">
        <v>71</v>
      </c>
      <c r="K36" s="104">
        <v>61602805.959999993</v>
      </c>
      <c r="L36" s="104"/>
      <c r="M36" s="105"/>
      <c r="N36" s="12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</row>
    <row r="37" spans="1:79" s="19" customFormat="1" ht="15.75" x14ac:dyDescent="0.25">
      <c r="A37" s="106" t="s">
        <v>9</v>
      </c>
      <c r="B37" s="23" t="s">
        <v>10</v>
      </c>
      <c r="C37" s="23">
        <v>1005072</v>
      </c>
      <c r="D37" s="107" t="s">
        <v>68</v>
      </c>
      <c r="E37" s="24" t="s">
        <v>12</v>
      </c>
      <c r="F37" s="25" t="s">
        <v>66</v>
      </c>
      <c r="G37" s="26">
        <v>2310000</v>
      </c>
      <c r="H37" s="24" t="s">
        <v>69</v>
      </c>
      <c r="I37" s="26" t="s">
        <v>72</v>
      </c>
      <c r="J37" s="88" t="s">
        <v>73</v>
      </c>
      <c r="K37" s="108">
        <v>35856624</v>
      </c>
      <c r="L37" s="108"/>
      <c r="M37" s="109"/>
      <c r="N37" s="12"/>
      <c r="O37" s="12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</row>
    <row r="38" spans="1:79" s="19" customFormat="1" ht="25.5" x14ac:dyDescent="0.25">
      <c r="A38" s="106" t="s">
        <v>9</v>
      </c>
      <c r="B38" s="23" t="s">
        <v>10</v>
      </c>
      <c r="C38" s="23">
        <v>1005068</v>
      </c>
      <c r="D38" s="107" t="s">
        <v>74</v>
      </c>
      <c r="E38" s="24" t="s">
        <v>12</v>
      </c>
      <c r="F38" s="25" t="s">
        <v>66</v>
      </c>
      <c r="G38" s="26">
        <v>2310000</v>
      </c>
      <c r="H38" s="24" t="s">
        <v>75</v>
      </c>
      <c r="I38" s="26"/>
      <c r="J38" s="88" t="s">
        <v>76</v>
      </c>
      <c r="K38" s="108">
        <v>90000000</v>
      </c>
      <c r="L38" s="108">
        <v>133816062</v>
      </c>
      <c r="M38" s="109">
        <v>95786145</v>
      </c>
      <c r="N38" s="12"/>
      <c r="O38" s="12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</row>
    <row r="39" spans="1:79" s="19" customFormat="1" ht="15.75" x14ac:dyDescent="0.25">
      <c r="A39" s="106" t="s">
        <v>9</v>
      </c>
      <c r="B39" s="23" t="s">
        <v>10</v>
      </c>
      <c r="C39" s="23">
        <v>1005070</v>
      </c>
      <c r="D39" s="107" t="s">
        <v>77</v>
      </c>
      <c r="E39" s="24" t="s">
        <v>12</v>
      </c>
      <c r="F39" s="25" t="s">
        <v>66</v>
      </c>
      <c r="G39" s="26">
        <v>2310000</v>
      </c>
      <c r="H39" s="24" t="s">
        <v>78</v>
      </c>
      <c r="I39" s="26"/>
      <c r="J39" s="88" t="s">
        <v>79</v>
      </c>
      <c r="K39" s="108">
        <v>15540902</v>
      </c>
      <c r="L39" s="108"/>
      <c r="M39" s="109"/>
      <c r="N39" s="12"/>
      <c r="O39" s="12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</row>
    <row r="40" spans="1:79" s="19" customFormat="1" ht="25.5" x14ac:dyDescent="0.25">
      <c r="A40" s="106" t="s">
        <v>9</v>
      </c>
      <c r="B40" s="23" t="s">
        <v>10</v>
      </c>
      <c r="C40" s="23">
        <v>1005074</v>
      </c>
      <c r="D40" s="107" t="s">
        <v>80</v>
      </c>
      <c r="E40" s="24" t="s">
        <v>12</v>
      </c>
      <c r="F40" s="25" t="s">
        <v>66</v>
      </c>
      <c r="G40" s="26">
        <v>2310000</v>
      </c>
      <c r="H40" s="24" t="s">
        <v>81</v>
      </c>
      <c r="I40" s="26"/>
      <c r="J40" s="110" t="s">
        <v>82</v>
      </c>
      <c r="K40" s="108">
        <v>15000000</v>
      </c>
      <c r="L40" s="108">
        <v>17726365</v>
      </c>
      <c r="M40" s="109"/>
      <c r="N40" s="12"/>
      <c r="O40" s="12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</row>
    <row r="41" spans="1:79" s="19" customFormat="1" ht="15.75" x14ac:dyDescent="0.25">
      <c r="A41" s="106" t="s">
        <v>9</v>
      </c>
      <c r="B41" s="23" t="s">
        <v>10</v>
      </c>
      <c r="C41" s="23">
        <v>1005074</v>
      </c>
      <c r="D41" s="107" t="s">
        <v>80</v>
      </c>
      <c r="E41" s="24" t="s">
        <v>12</v>
      </c>
      <c r="F41" s="25" t="s">
        <v>66</v>
      </c>
      <c r="G41" s="26">
        <v>2310000</v>
      </c>
      <c r="H41" s="24" t="s">
        <v>81</v>
      </c>
      <c r="I41" s="26"/>
      <c r="J41" s="111" t="s">
        <v>83</v>
      </c>
      <c r="K41" s="108">
        <v>18076109</v>
      </c>
      <c r="L41" s="108">
        <v>10580135</v>
      </c>
      <c r="M41" s="109"/>
      <c r="N41" s="12"/>
      <c r="O41" s="12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</row>
    <row r="42" spans="1:79" s="19" customFormat="1" ht="15.75" x14ac:dyDescent="0.25">
      <c r="A42" s="106" t="s">
        <v>9</v>
      </c>
      <c r="B42" s="23" t="s">
        <v>10</v>
      </c>
      <c r="C42" s="23">
        <v>1005074</v>
      </c>
      <c r="D42" s="107" t="s">
        <v>80</v>
      </c>
      <c r="E42" s="24" t="s">
        <v>12</v>
      </c>
      <c r="F42" s="25" t="s">
        <v>66</v>
      </c>
      <c r="G42" s="26">
        <v>2310000</v>
      </c>
      <c r="H42" s="24" t="s">
        <v>81</v>
      </c>
      <c r="I42" s="26"/>
      <c r="J42" s="112" t="s">
        <v>84</v>
      </c>
      <c r="K42" s="108">
        <v>15000000</v>
      </c>
      <c r="L42" s="108">
        <v>43305516</v>
      </c>
      <c r="M42" s="109"/>
      <c r="N42" s="12"/>
      <c r="O42" s="12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</row>
    <row r="43" spans="1:79" s="19" customFormat="1" ht="15.75" x14ac:dyDescent="0.25">
      <c r="A43" s="106" t="s">
        <v>9</v>
      </c>
      <c r="B43" s="23" t="s">
        <v>10</v>
      </c>
      <c r="C43" s="23">
        <v>1005074</v>
      </c>
      <c r="D43" s="107" t="s">
        <v>80</v>
      </c>
      <c r="E43" s="24" t="s">
        <v>12</v>
      </c>
      <c r="F43" s="25" t="s">
        <v>66</v>
      </c>
      <c r="G43" s="26">
        <v>2310000</v>
      </c>
      <c r="H43" s="24" t="s">
        <v>81</v>
      </c>
      <c r="I43" s="26"/>
      <c r="J43" s="88" t="s">
        <v>85</v>
      </c>
      <c r="K43" s="108">
        <v>5644900</v>
      </c>
      <c r="L43" s="108"/>
      <c r="M43" s="109"/>
      <c r="N43" s="12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</row>
    <row r="44" spans="1:79" s="19" customFormat="1" ht="15.75" x14ac:dyDescent="0.25">
      <c r="A44" s="106" t="s">
        <v>9</v>
      </c>
      <c r="B44" s="23" t="s">
        <v>10</v>
      </c>
      <c r="C44" s="23">
        <v>1005001</v>
      </c>
      <c r="D44" s="107" t="s">
        <v>11</v>
      </c>
      <c r="E44" s="24" t="s">
        <v>12</v>
      </c>
      <c r="F44" s="25" t="s">
        <v>66</v>
      </c>
      <c r="G44" s="26">
        <v>2310000</v>
      </c>
      <c r="H44" s="24">
        <v>3535</v>
      </c>
      <c r="I44" s="26" t="s">
        <v>86</v>
      </c>
      <c r="J44" s="88" t="s">
        <v>87</v>
      </c>
      <c r="K44" s="108"/>
      <c r="L44" s="108"/>
      <c r="M44" s="109">
        <v>360000000</v>
      </c>
      <c r="N44" s="12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</row>
    <row r="45" spans="1:79" s="19" customFormat="1" ht="25.5" x14ac:dyDescent="0.25">
      <c r="A45" s="106" t="s">
        <v>9</v>
      </c>
      <c r="B45" s="23" t="s">
        <v>10</v>
      </c>
      <c r="C45" s="23">
        <v>1005072</v>
      </c>
      <c r="D45" s="107" t="s">
        <v>68</v>
      </c>
      <c r="E45" s="24" t="s">
        <v>12</v>
      </c>
      <c r="F45" s="25" t="s">
        <v>66</v>
      </c>
      <c r="G45" s="26">
        <v>2310000</v>
      </c>
      <c r="H45" s="24" t="s">
        <v>69</v>
      </c>
      <c r="I45" s="26" t="s">
        <v>88</v>
      </c>
      <c r="J45" s="88" t="s">
        <v>89</v>
      </c>
      <c r="K45" s="108">
        <v>31198363</v>
      </c>
      <c r="L45" s="113"/>
      <c r="M45" s="114"/>
      <c r="N45" s="12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</row>
    <row r="46" spans="1:79" s="19" customFormat="1" ht="15.75" x14ac:dyDescent="0.25">
      <c r="A46" s="106" t="s">
        <v>9</v>
      </c>
      <c r="B46" s="23" t="s">
        <v>10</v>
      </c>
      <c r="C46" s="23">
        <v>1005074</v>
      </c>
      <c r="D46" s="107" t="s">
        <v>80</v>
      </c>
      <c r="E46" s="24" t="s">
        <v>12</v>
      </c>
      <c r="F46" s="25" t="s">
        <v>66</v>
      </c>
      <c r="G46" s="26">
        <v>2310000</v>
      </c>
      <c r="H46" s="24" t="s">
        <v>81</v>
      </c>
      <c r="I46" s="26" t="s">
        <v>90</v>
      </c>
      <c r="J46" s="88" t="s">
        <v>91</v>
      </c>
      <c r="K46" s="108">
        <v>29341903</v>
      </c>
      <c r="L46" s="113"/>
      <c r="M46" s="114"/>
      <c r="N46" s="12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</row>
    <row r="47" spans="1:79" s="19" customFormat="1" ht="15.75" x14ac:dyDescent="0.25">
      <c r="A47" s="106" t="s">
        <v>9</v>
      </c>
      <c r="B47" s="23" t="s">
        <v>10</v>
      </c>
      <c r="C47" s="23">
        <v>1005074</v>
      </c>
      <c r="D47" s="107" t="s">
        <v>80</v>
      </c>
      <c r="E47" s="24" t="s">
        <v>12</v>
      </c>
      <c r="F47" s="25" t="s">
        <v>66</v>
      </c>
      <c r="G47" s="26">
        <v>2310000</v>
      </c>
      <c r="H47" s="24" t="s">
        <v>81</v>
      </c>
      <c r="I47" s="26" t="s">
        <v>92</v>
      </c>
      <c r="J47" s="88" t="s">
        <v>93</v>
      </c>
      <c r="K47" s="108">
        <v>4294557.6000000015</v>
      </c>
      <c r="L47" s="113"/>
      <c r="M47" s="114"/>
      <c r="N47" s="12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</row>
    <row r="48" spans="1:79" s="19" customFormat="1" ht="25.5" x14ac:dyDescent="0.25">
      <c r="A48" s="106" t="s">
        <v>9</v>
      </c>
      <c r="B48" s="23" t="s">
        <v>10</v>
      </c>
      <c r="C48" s="23">
        <v>1005070</v>
      </c>
      <c r="D48" s="107" t="s">
        <v>77</v>
      </c>
      <c r="E48" s="24" t="s">
        <v>12</v>
      </c>
      <c r="F48" s="25" t="s">
        <v>66</v>
      </c>
      <c r="G48" s="26">
        <v>2310000</v>
      </c>
      <c r="H48" s="24" t="s">
        <v>78</v>
      </c>
      <c r="I48" s="26" t="s">
        <v>94</v>
      </c>
      <c r="J48" s="88" t="s">
        <v>95</v>
      </c>
      <c r="K48" s="108">
        <v>31444341.239999995</v>
      </c>
      <c r="L48" s="113"/>
      <c r="M48" s="114"/>
      <c r="N48" s="12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</row>
    <row r="49" spans="1:79" s="19" customFormat="1" ht="15.75" x14ac:dyDescent="0.25">
      <c r="A49" s="106" t="s">
        <v>9</v>
      </c>
      <c r="B49" s="23" t="s">
        <v>10</v>
      </c>
      <c r="C49" s="23">
        <v>1005072</v>
      </c>
      <c r="D49" s="107" t="s">
        <v>68</v>
      </c>
      <c r="E49" s="24" t="s">
        <v>12</v>
      </c>
      <c r="F49" s="25" t="s">
        <v>66</v>
      </c>
      <c r="G49" s="26">
        <v>2310000</v>
      </c>
      <c r="H49" s="24" t="s">
        <v>69</v>
      </c>
      <c r="I49" s="26" t="s">
        <v>96</v>
      </c>
      <c r="J49" s="88" t="s">
        <v>97</v>
      </c>
      <c r="K49" s="108">
        <v>24745055</v>
      </c>
      <c r="L49" s="113"/>
      <c r="M49" s="114"/>
      <c r="N49" s="12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</row>
    <row r="50" spans="1:79" s="19" customFormat="1" ht="15.75" x14ac:dyDescent="0.25">
      <c r="A50" s="106" t="s">
        <v>9</v>
      </c>
      <c r="B50" s="23" t="s">
        <v>10</v>
      </c>
      <c r="C50" s="23">
        <v>1005072</v>
      </c>
      <c r="D50" s="107" t="s">
        <v>68</v>
      </c>
      <c r="E50" s="24" t="s">
        <v>12</v>
      </c>
      <c r="F50" s="25" t="s">
        <v>66</v>
      </c>
      <c r="G50" s="26">
        <v>2310000</v>
      </c>
      <c r="H50" s="24" t="s">
        <v>69</v>
      </c>
      <c r="I50" s="26" t="s">
        <v>98</v>
      </c>
      <c r="J50" s="88" t="s">
        <v>99</v>
      </c>
      <c r="K50" s="108">
        <v>26234476</v>
      </c>
      <c r="L50" s="113"/>
      <c r="M50" s="114"/>
      <c r="N50" s="12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</row>
    <row r="51" spans="1:79" s="19" customFormat="1" ht="25.5" x14ac:dyDescent="0.25">
      <c r="A51" s="106" t="s">
        <v>9</v>
      </c>
      <c r="B51" s="23" t="s">
        <v>10</v>
      </c>
      <c r="C51" s="23">
        <v>1005112</v>
      </c>
      <c r="D51" s="107" t="s">
        <v>100</v>
      </c>
      <c r="E51" s="24" t="s">
        <v>12</v>
      </c>
      <c r="F51" s="25" t="s">
        <v>66</v>
      </c>
      <c r="G51" s="26">
        <v>2310000</v>
      </c>
      <c r="H51" s="24" t="s">
        <v>101</v>
      </c>
      <c r="I51" s="26" t="s">
        <v>102</v>
      </c>
      <c r="J51" s="88" t="s">
        <v>103</v>
      </c>
      <c r="K51" s="108">
        <v>9715733</v>
      </c>
      <c r="L51" s="113"/>
      <c r="M51" s="114"/>
      <c r="N51" s="12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</row>
    <row r="52" spans="1:79" s="19" customFormat="1" ht="15.75" x14ac:dyDescent="0.25">
      <c r="A52" s="106" t="s">
        <v>9</v>
      </c>
      <c r="B52" s="23" t="s">
        <v>10</v>
      </c>
      <c r="C52" s="23">
        <v>1005068</v>
      </c>
      <c r="D52" s="107" t="s">
        <v>74</v>
      </c>
      <c r="E52" s="24" t="s">
        <v>12</v>
      </c>
      <c r="F52" s="25" t="s">
        <v>66</v>
      </c>
      <c r="G52" s="26">
        <v>2310000</v>
      </c>
      <c r="H52" s="24" t="s">
        <v>75</v>
      </c>
      <c r="I52" s="26" t="s">
        <v>104</v>
      </c>
      <c r="J52" s="115" t="s">
        <v>105</v>
      </c>
      <c r="K52" s="108">
        <v>34664267.239999995</v>
      </c>
      <c r="L52" s="113"/>
      <c r="M52" s="114"/>
      <c r="N52" s="12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</row>
    <row r="53" spans="1:79" s="19" customFormat="1" ht="25.5" x14ac:dyDescent="0.25">
      <c r="A53" s="106" t="s">
        <v>9</v>
      </c>
      <c r="B53" s="23" t="s">
        <v>10</v>
      </c>
      <c r="C53" s="23">
        <v>1005068</v>
      </c>
      <c r="D53" s="107" t="s">
        <v>74</v>
      </c>
      <c r="E53" s="24" t="s">
        <v>12</v>
      </c>
      <c r="F53" s="25" t="s">
        <v>66</v>
      </c>
      <c r="G53" s="26">
        <v>2310000</v>
      </c>
      <c r="H53" s="24" t="s">
        <v>75</v>
      </c>
      <c r="I53" s="26" t="s">
        <v>106</v>
      </c>
      <c r="J53" s="115" t="s">
        <v>107</v>
      </c>
      <c r="K53" s="108">
        <v>11794063.600000001</v>
      </c>
      <c r="L53" s="113"/>
      <c r="M53" s="114"/>
      <c r="N53" s="12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</row>
    <row r="54" spans="1:79" s="19" customFormat="1" ht="15.75" x14ac:dyDescent="0.25">
      <c r="A54" s="106" t="s">
        <v>9</v>
      </c>
      <c r="B54" s="23" t="s">
        <v>10</v>
      </c>
      <c r="C54" s="23">
        <v>1005074</v>
      </c>
      <c r="D54" s="107" t="s">
        <v>80</v>
      </c>
      <c r="E54" s="24" t="s">
        <v>12</v>
      </c>
      <c r="F54" s="25" t="s">
        <v>66</v>
      </c>
      <c r="G54" s="26">
        <v>2310000</v>
      </c>
      <c r="H54" s="24" t="s">
        <v>81</v>
      </c>
      <c r="I54" s="26" t="s">
        <v>108</v>
      </c>
      <c r="J54" s="116" t="s">
        <v>109</v>
      </c>
      <c r="K54" s="117">
        <v>13288246</v>
      </c>
      <c r="L54" s="108"/>
      <c r="M54" s="109"/>
      <c r="N54" s="12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</row>
    <row r="55" spans="1:79" s="19" customFormat="1" ht="15.75" x14ac:dyDescent="0.25">
      <c r="A55" s="106" t="s">
        <v>9</v>
      </c>
      <c r="B55" s="23" t="s">
        <v>10</v>
      </c>
      <c r="C55" s="23">
        <v>1005074</v>
      </c>
      <c r="D55" s="107" t="s">
        <v>80</v>
      </c>
      <c r="E55" s="24" t="s">
        <v>12</v>
      </c>
      <c r="F55" s="25" t="s">
        <v>66</v>
      </c>
      <c r="G55" s="26">
        <v>2310000</v>
      </c>
      <c r="H55" s="24" t="s">
        <v>81</v>
      </c>
      <c r="I55" s="26" t="s">
        <v>110</v>
      </c>
      <c r="J55" s="116" t="s">
        <v>111</v>
      </c>
      <c r="K55" s="117">
        <v>4490137</v>
      </c>
      <c r="L55" s="108"/>
      <c r="M55" s="109"/>
      <c r="N55" s="12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</row>
    <row r="56" spans="1:79" s="19" customFormat="1" ht="25.5" x14ac:dyDescent="0.25">
      <c r="A56" s="106" t="s">
        <v>9</v>
      </c>
      <c r="B56" s="23" t="s">
        <v>10</v>
      </c>
      <c r="C56" s="23">
        <v>1005070</v>
      </c>
      <c r="D56" s="107" t="s">
        <v>77</v>
      </c>
      <c r="E56" s="24" t="s">
        <v>12</v>
      </c>
      <c r="F56" s="25" t="s">
        <v>66</v>
      </c>
      <c r="G56" s="26">
        <v>2310000</v>
      </c>
      <c r="H56" s="24" t="s">
        <v>78</v>
      </c>
      <c r="I56" s="26" t="s">
        <v>112</v>
      </c>
      <c r="J56" s="118" t="s">
        <v>113</v>
      </c>
      <c r="K56" s="117">
        <v>76727436</v>
      </c>
      <c r="L56" s="108"/>
      <c r="M56" s="109"/>
      <c r="N56" s="12"/>
      <c r="O56" s="12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</row>
    <row r="57" spans="1:79" s="19" customFormat="1" ht="15.75" x14ac:dyDescent="0.25">
      <c r="A57" s="106" t="s">
        <v>9</v>
      </c>
      <c r="B57" s="23" t="s">
        <v>10</v>
      </c>
      <c r="C57" s="23">
        <v>1005074</v>
      </c>
      <c r="D57" s="107" t="s">
        <v>80</v>
      </c>
      <c r="E57" s="24" t="s">
        <v>12</v>
      </c>
      <c r="F57" s="25" t="s">
        <v>66</v>
      </c>
      <c r="G57" s="26">
        <v>2310000</v>
      </c>
      <c r="H57" s="24" t="s">
        <v>81</v>
      </c>
      <c r="I57" s="26"/>
      <c r="J57" s="119" t="s">
        <v>114</v>
      </c>
      <c r="K57" s="117">
        <v>34325479</v>
      </c>
      <c r="L57" s="108">
        <v>66582453</v>
      </c>
      <c r="M57" s="109"/>
      <c r="N57" s="12"/>
      <c r="O57" s="12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</row>
    <row r="58" spans="1:79" s="19" customFormat="1" ht="15.75" x14ac:dyDescent="0.25">
      <c r="A58" s="106" t="s">
        <v>9</v>
      </c>
      <c r="B58" s="23" t="s">
        <v>10</v>
      </c>
      <c r="C58" s="23">
        <v>1005074</v>
      </c>
      <c r="D58" s="107" t="s">
        <v>80</v>
      </c>
      <c r="E58" s="24" t="s">
        <v>12</v>
      </c>
      <c r="F58" s="25" t="s">
        <v>66</v>
      </c>
      <c r="G58" s="26">
        <v>2310000</v>
      </c>
      <c r="H58" s="24" t="s">
        <v>81</v>
      </c>
      <c r="I58" s="26"/>
      <c r="J58" s="119" t="s">
        <v>115</v>
      </c>
      <c r="K58" s="117">
        <v>50000000</v>
      </c>
      <c r="L58" s="108">
        <v>90237301</v>
      </c>
      <c r="M58" s="109"/>
      <c r="N58" s="12"/>
      <c r="O58" s="12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</row>
    <row r="59" spans="1:79" s="19" customFormat="1" ht="15.75" x14ac:dyDescent="0.25">
      <c r="A59" s="106" t="s">
        <v>9</v>
      </c>
      <c r="B59" s="23" t="s">
        <v>10</v>
      </c>
      <c r="C59" s="23">
        <v>1005074</v>
      </c>
      <c r="D59" s="107" t="s">
        <v>80</v>
      </c>
      <c r="E59" s="24" t="s">
        <v>12</v>
      </c>
      <c r="F59" s="25" t="s">
        <v>66</v>
      </c>
      <c r="G59" s="26">
        <v>2310000</v>
      </c>
      <c r="H59" s="24" t="s">
        <v>81</v>
      </c>
      <c r="I59" s="26"/>
      <c r="J59" s="111" t="s">
        <v>116</v>
      </c>
      <c r="K59" s="117">
        <v>15000000</v>
      </c>
      <c r="L59" s="108"/>
      <c r="M59" s="109"/>
      <c r="N59" s="12"/>
      <c r="O59" s="12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</row>
    <row r="60" spans="1:79" s="19" customFormat="1" ht="15.75" x14ac:dyDescent="0.25">
      <c r="A60" s="106" t="s">
        <v>9</v>
      </c>
      <c r="B60" s="23" t="s">
        <v>10</v>
      </c>
      <c r="C60" s="23">
        <v>1005074</v>
      </c>
      <c r="D60" s="107" t="s">
        <v>80</v>
      </c>
      <c r="E60" s="24" t="s">
        <v>12</v>
      </c>
      <c r="F60" s="25" t="s">
        <v>66</v>
      </c>
      <c r="G60" s="26">
        <v>2310000</v>
      </c>
      <c r="H60" s="24" t="s">
        <v>81</v>
      </c>
      <c r="I60" s="26"/>
      <c r="J60" s="111" t="s">
        <v>117</v>
      </c>
      <c r="K60" s="117">
        <v>15000000</v>
      </c>
      <c r="L60" s="108"/>
      <c r="M60" s="109"/>
      <c r="N60" s="12"/>
      <c r="O60" s="12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</row>
    <row r="61" spans="1:79" s="19" customFormat="1" ht="15.75" x14ac:dyDescent="0.25">
      <c r="A61" s="106" t="s">
        <v>9</v>
      </c>
      <c r="B61" s="23" t="s">
        <v>10</v>
      </c>
      <c r="C61" s="23">
        <v>1005070</v>
      </c>
      <c r="D61" s="107" t="s">
        <v>77</v>
      </c>
      <c r="E61" s="24" t="s">
        <v>12</v>
      </c>
      <c r="F61" s="25" t="s">
        <v>66</v>
      </c>
      <c r="G61" s="26">
        <v>2310000</v>
      </c>
      <c r="H61" s="24" t="s">
        <v>78</v>
      </c>
      <c r="I61" s="26"/>
      <c r="J61" s="118" t="s">
        <v>118</v>
      </c>
      <c r="K61" s="117">
        <v>37118098</v>
      </c>
      <c r="L61" s="108"/>
      <c r="M61" s="109"/>
      <c r="N61" s="12"/>
      <c r="O61" s="12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</row>
    <row r="62" spans="1:79" s="19" customFormat="1" ht="25.5" x14ac:dyDescent="0.25">
      <c r="A62" s="106" t="s">
        <v>9</v>
      </c>
      <c r="B62" s="23" t="s">
        <v>10</v>
      </c>
      <c r="C62" s="23">
        <v>1005070</v>
      </c>
      <c r="D62" s="107" t="s">
        <v>77</v>
      </c>
      <c r="E62" s="24" t="s">
        <v>12</v>
      </c>
      <c r="F62" s="25" t="s">
        <v>66</v>
      </c>
      <c r="G62" s="26">
        <v>2310000</v>
      </c>
      <c r="H62" s="24" t="s">
        <v>78</v>
      </c>
      <c r="I62" s="26"/>
      <c r="J62" s="118" t="s">
        <v>119</v>
      </c>
      <c r="K62" s="117">
        <v>30000000</v>
      </c>
      <c r="L62" s="108">
        <v>53264258</v>
      </c>
      <c r="M62" s="109"/>
      <c r="N62" s="12"/>
      <c r="O62" s="12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</row>
    <row r="63" spans="1:79" s="19" customFormat="1" ht="15.75" x14ac:dyDescent="0.25">
      <c r="A63" s="106" t="s">
        <v>9</v>
      </c>
      <c r="B63" s="23" t="s">
        <v>10</v>
      </c>
      <c r="C63" s="23">
        <v>1005070</v>
      </c>
      <c r="D63" s="107" t="s">
        <v>77</v>
      </c>
      <c r="E63" s="24" t="s">
        <v>12</v>
      </c>
      <c r="F63" s="25" t="s">
        <v>66</v>
      </c>
      <c r="G63" s="26">
        <v>2310000</v>
      </c>
      <c r="H63" s="24" t="s">
        <v>78</v>
      </c>
      <c r="I63" s="26"/>
      <c r="J63" s="118" t="s">
        <v>120</v>
      </c>
      <c r="K63" s="117">
        <v>30000000</v>
      </c>
      <c r="L63" s="108">
        <v>51448747</v>
      </c>
      <c r="M63" s="109"/>
      <c r="N63" s="12"/>
      <c r="O63" s="12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</row>
    <row r="64" spans="1:79" s="19" customFormat="1" ht="25.5" x14ac:dyDescent="0.25">
      <c r="A64" s="106" t="s">
        <v>9</v>
      </c>
      <c r="B64" s="23" t="s">
        <v>10</v>
      </c>
      <c r="C64" s="23">
        <v>1005070</v>
      </c>
      <c r="D64" s="107" t="s">
        <v>77</v>
      </c>
      <c r="E64" s="24" t="s">
        <v>12</v>
      </c>
      <c r="F64" s="25" t="s">
        <v>66</v>
      </c>
      <c r="G64" s="26">
        <v>2310000</v>
      </c>
      <c r="H64" s="24" t="s">
        <v>78</v>
      </c>
      <c r="I64" s="26"/>
      <c r="J64" s="118" t="s">
        <v>121</v>
      </c>
      <c r="K64" s="117">
        <v>10000000</v>
      </c>
      <c r="L64" s="108">
        <v>19848686</v>
      </c>
      <c r="M64" s="109"/>
      <c r="N64" s="12"/>
      <c r="O64" s="12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</row>
    <row r="65" spans="1:79" s="19" customFormat="1" ht="25.5" x14ac:dyDescent="0.25">
      <c r="A65" s="106" t="s">
        <v>9</v>
      </c>
      <c r="B65" s="23" t="s">
        <v>10</v>
      </c>
      <c r="C65" s="23">
        <v>1005070</v>
      </c>
      <c r="D65" s="107" t="s">
        <v>77</v>
      </c>
      <c r="E65" s="24" t="s">
        <v>12</v>
      </c>
      <c r="F65" s="25" t="s">
        <v>66</v>
      </c>
      <c r="G65" s="26">
        <v>2310000</v>
      </c>
      <c r="H65" s="24" t="s">
        <v>78</v>
      </c>
      <c r="I65" s="26"/>
      <c r="J65" s="118" t="s">
        <v>122</v>
      </c>
      <c r="K65" s="117">
        <v>20000000</v>
      </c>
      <c r="L65" s="108">
        <v>22372431</v>
      </c>
      <c r="M65" s="109"/>
      <c r="N65" s="12"/>
      <c r="O65" s="12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</row>
    <row r="66" spans="1:79" s="19" customFormat="1" ht="15.75" x14ac:dyDescent="0.25">
      <c r="A66" s="106" t="s">
        <v>9</v>
      </c>
      <c r="B66" s="23" t="s">
        <v>10</v>
      </c>
      <c r="C66" s="23">
        <v>1005070</v>
      </c>
      <c r="D66" s="107" t="s">
        <v>77</v>
      </c>
      <c r="E66" s="24" t="s">
        <v>12</v>
      </c>
      <c r="F66" s="25" t="s">
        <v>66</v>
      </c>
      <c r="G66" s="26">
        <v>2310000</v>
      </c>
      <c r="H66" s="24" t="s">
        <v>78</v>
      </c>
      <c r="I66" s="26"/>
      <c r="J66" s="118" t="s">
        <v>123</v>
      </c>
      <c r="K66" s="117">
        <v>10000000</v>
      </c>
      <c r="L66" s="108">
        <v>10387748</v>
      </c>
      <c r="M66" s="109"/>
      <c r="N66" s="12"/>
      <c r="O66" s="12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</row>
    <row r="67" spans="1:79" s="19" customFormat="1" ht="15.75" x14ac:dyDescent="0.25">
      <c r="A67" s="106" t="s">
        <v>9</v>
      </c>
      <c r="B67" s="23" t="s">
        <v>10</v>
      </c>
      <c r="C67" s="23">
        <v>1005070</v>
      </c>
      <c r="D67" s="107" t="s">
        <v>77</v>
      </c>
      <c r="E67" s="24" t="s">
        <v>12</v>
      </c>
      <c r="F67" s="25" t="s">
        <v>66</v>
      </c>
      <c r="G67" s="26">
        <v>2310000</v>
      </c>
      <c r="H67" s="24" t="s">
        <v>78</v>
      </c>
      <c r="I67" s="26"/>
      <c r="J67" s="118" t="s">
        <v>124</v>
      </c>
      <c r="K67" s="117">
        <v>20000000</v>
      </c>
      <c r="L67" s="108">
        <v>40000000</v>
      </c>
      <c r="M67" s="109"/>
      <c r="N67" s="12"/>
      <c r="O67" s="12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</row>
    <row r="68" spans="1:79" s="19" customFormat="1" ht="15.75" x14ac:dyDescent="0.25">
      <c r="A68" s="106" t="s">
        <v>9</v>
      </c>
      <c r="B68" s="23" t="s">
        <v>10</v>
      </c>
      <c r="C68" s="23">
        <v>1005072</v>
      </c>
      <c r="D68" s="107" t="s">
        <v>68</v>
      </c>
      <c r="E68" s="24" t="s">
        <v>12</v>
      </c>
      <c r="F68" s="25" t="s">
        <v>66</v>
      </c>
      <c r="G68" s="26">
        <v>2310000</v>
      </c>
      <c r="H68" s="24" t="s">
        <v>69</v>
      </c>
      <c r="I68" s="26"/>
      <c r="J68" s="112" t="s">
        <v>125</v>
      </c>
      <c r="K68" s="117">
        <v>15000000</v>
      </c>
      <c r="L68" s="108">
        <v>21499252</v>
      </c>
      <c r="M68" s="109"/>
      <c r="N68" s="12"/>
      <c r="O68" s="12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</row>
    <row r="69" spans="1:79" s="19" customFormat="1" ht="15.75" x14ac:dyDescent="0.25">
      <c r="A69" s="106" t="s">
        <v>9</v>
      </c>
      <c r="B69" s="23" t="s">
        <v>10</v>
      </c>
      <c r="C69" s="23">
        <v>1005072</v>
      </c>
      <c r="D69" s="107" t="s">
        <v>68</v>
      </c>
      <c r="E69" s="24" t="s">
        <v>12</v>
      </c>
      <c r="F69" s="25" t="s">
        <v>66</v>
      </c>
      <c r="G69" s="26">
        <v>2310000</v>
      </c>
      <c r="H69" s="24" t="s">
        <v>69</v>
      </c>
      <c r="I69" s="26"/>
      <c r="J69" s="111" t="s">
        <v>126</v>
      </c>
      <c r="K69" s="117">
        <v>10000000</v>
      </c>
      <c r="L69" s="108">
        <v>23971217</v>
      </c>
      <c r="M69" s="109"/>
      <c r="N69" s="12"/>
      <c r="O69" s="12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</row>
    <row r="70" spans="1:79" s="19" customFormat="1" ht="15.75" x14ac:dyDescent="0.25">
      <c r="A70" s="106" t="s">
        <v>9</v>
      </c>
      <c r="B70" s="23" t="s">
        <v>10</v>
      </c>
      <c r="C70" s="23">
        <v>1005072</v>
      </c>
      <c r="D70" s="107" t="s">
        <v>68</v>
      </c>
      <c r="E70" s="24" t="s">
        <v>12</v>
      </c>
      <c r="F70" s="25" t="s">
        <v>66</v>
      </c>
      <c r="G70" s="26">
        <v>2310000</v>
      </c>
      <c r="H70" s="24" t="s">
        <v>69</v>
      </c>
      <c r="I70" s="26"/>
      <c r="J70" s="111" t="s">
        <v>127</v>
      </c>
      <c r="K70" s="117">
        <v>15000000</v>
      </c>
      <c r="L70" s="108">
        <v>15493180</v>
      </c>
      <c r="M70" s="109"/>
      <c r="N70" s="12"/>
      <c r="O70" s="12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</row>
    <row r="71" spans="1:79" s="19" customFormat="1" ht="15.75" x14ac:dyDescent="0.25">
      <c r="A71" s="106" t="s">
        <v>9</v>
      </c>
      <c r="B71" s="23" t="s">
        <v>10</v>
      </c>
      <c r="C71" s="23">
        <v>1005072</v>
      </c>
      <c r="D71" s="107" t="s">
        <v>68</v>
      </c>
      <c r="E71" s="24" t="s">
        <v>12</v>
      </c>
      <c r="F71" s="25" t="s">
        <v>66</v>
      </c>
      <c r="G71" s="26">
        <v>2310000</v>
      </c>
      <c r="H71" s="24" t="s">
        <v>69</v>
      </c>
      <c r="I71" s="26"/>
      <c r="J71" s="115" t="s">
        <v>128</v>
      </c>
      <c r="K71" s="117">
        <v>16183938</v>
      </c>
      <c r="L71" s="108"/>
      <c r="M71" s="109"/>
      <c r="N71" s="12"/>
      <c r="O71" s="12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</row>
    <row r="72" spans="1:79" s="19" customFormat="1" ht="25.5" x14ac:dyDescent="0.25">
      <c r="A72" s="106" t="s">
        <v>9</v>
      </c>
      <c r="B72" s="23" t="s">
        <v>10</v>
      </c>
      <c r="C72" s="23">
        <v>1005072</v>
      </c>
      <c r="D72" s="107" t="s">
        <v>68</v>
      </c>
      <c r="E72" s="24" t="s">
        <v>12</v>
      </c>
      <c r="F72" s="25" t="s">
        <v>66</v>
      </c>
      <c r="G72" s="26">
        <v>2310000</v>
      </c>
      <c r="H72" s="24" t="s">
        <v>69</v>
      </c>
      <c r="I72" s="26"/>
      <c r="J72" s="115" t="s">
        <v>129</v>
      </c>
      <c r="K72" s="117">
        <v>30000000</v>
      </c>
      <c r="L72" s="108">
        <v>52689716</v>
      </c>
      <c r="M72" s="109"/>
      <c r="N72" s="12"/>
      <c r="O72" s="12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</row>
    <row r="73" spans="1:79" s="19" customFormat="1" ht="25.5" x14ac:dyDescent="0.25">
      <c r="A73" s="106" t="s">
        <v>9</v>
      </c>
      <c r="B73" s="23" t="s">
        <v>10</v>
      </c>
      <c r="C73" s="23">
        <v>1005072</v>
      </c>
      <c r="D73" s="107" t="s">
        <v>68</v>
      </c>
      <c r="E73" s="24" t="s">
        <v>12</v>
      </c>
      <c r="F73" s="25" t="s">
        <v>66</v>
      </c>
      <c r="G73" s="26">
        <v>2310000</v>
      </c>
      <c r="H73" s="24" t="s">
        <v>69</v>
      </c>
      <c r="I73" s="26"/>
      <c r="J73" s="115" t="s">
        <v>130</v>
      </c>
      <c r="K73" s="117">
        <v>50000000</v>
      </c>
      <c r="L73" s="108">
        <v>80000000</v>
      </c>
      <c r="M73" s="109">
        <v>68649384</v>
      </c>
      <c r="N73" s="12"/>
      <c r="O73" s="12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</row>
    <row r="74" spans="1:79" s="19" customFormat="1" ht="15.75" x14ac:dyDescent="0.25">
      <c r="A74" s="106" t="s">
        <v>9</v>
      </c>
      <c r="B74" s="23" t="s">
        <v>10</v>
      </c>
      <c r="C74" s="23">
        <v>1005072</v>
      </c>
      <c r="D74" s="107" t="s">
        <v>68</v>
      </c>
      <c r="E74" s="24" t="s">
        <v>12</v>
      </c>
      <c r="F74" s="25" t="s">
        <v>66</v>
      </c>
      <c r="G74" s="26">
        <v>2310000</v>
      </c>
      <c r="H74" s="24" t="s">
        <v>69</v>
      </c>
      <c r="I74" s="26"/>
      <c r="J74" s="115" t="s">
        <v>131</v>
      </c>
      <c r="K74" s="117">
        <v>15000000</v>
      </c>
      <c r="L74" s="108">
        <v>16653280</v>
      </c>
      <c r="M74" s="109"/>
      <c r="N74" s="12"/>
      <c r="O74" s="12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</row>
    <row r="75" spans="1:79" s="19" customFormat="1" ht="25.5" x14ac:dyDescent="0.25">
      <c r="A75" s="106" t="s">
        <v>9</v>
      </c>
      <c r="B75" s="23" t="s">
        <v>10</v>
      </c>
      <c r="C75" s="23">
        <v>1005072</v>
      </c>
      <c r="D75" s="107" t="s">
        <v>68</v>
      </c>
      <c r="E75" s="24" t="s">
        <v>12</v>
      </c>
      <c r="F75" s="25" t="s">
        <v>66</v>
      </c>
      <c r="G75" s="26">
        <v>2310000</v>
      </c>
      <c r="H75" s="24" t="s">
        <v>69</v>
      </c>
      <c r="I75" s="26"/>
      <c r="J75" s="115" t="s">
        <v>132</v>
      </c>
      <c r="K75" s="117">
        <v>13000000</v>
      </c>
      <c r="L75" s="108">
        <v>10509417</v>
      </c>
      <c r="M75" s="109"/>
      <c r="N75" s="12"/>
      <c r="O75" s="12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</row>
    <row r="76" spans="1:79" s="19" customFormat="1" ht="15.75" x14ac:dyDescent="0.25">
      <c r="A76" s="106" t="s">
        <v>9</v>
      </c>
      <c r="B76" s="23" t="s">
        <v>10</v>
      </c>
      <c r="C76" s="23">
        <v>1005068</v>
      </c>
      <c r="D76" s="107" t="s">
        <v>74</v>
      </c>
      <c r="E76" s="24" t="s">
        <v>12</v>
      </c>
      <c r="F76" s="25" t="s">
        <v>66</v>
      </c>
      <c r="G76" s="26">
        <v>2310000</v>
      </c>
      <c r="H76" s="24" t="s">
        <v>75</v>
      </c>
      <c r="I76" s="26"/>
      <c r="J76" s="116" t="s">
        <v>133</v>
      </c>
      <c r="K76" s="117">
        <v>20000000</v>
      </c>
      <c r="L76" s="108">
        <v>24912103</v>
      </c>
      <c r="M76" s="109"/>
      <c r="N76" s="12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</row>
    <row r="77" spans="1:79" s="19" customFormat="1" ht="25.5" x14ac:dyDescent="0.25">
      <c r="A77" s="106" t="s">
        <v>9</v>
      </c>
      <c r="B77" s="23" t="s">
        <v>10</v>
      </c>
      <c r="C77" s="23">
        <v>1005001</v>
      </c>
      <c r="D77" s="120" t="s">
        <v>11</v>
      </c>
      <c r="E77" s="29" t="s">
        <v>12</v>
      </c>
      <c r="F77" s="30" t="s">
        <v>66</v>
      </c>
      <c r="G77" s="23">
        <v>2310000</v>
      </c>
      <c r="H77" s="29">
        <v>3535</v>
      </c>
      <c r="I77" s="26" t="s">
        <v>134</v>
      </c>
      <c r="J77" s="88" t="s">
        <v>135</v>
      </c>
      <c r="K77" s="108"/>
      <c r="L77" s="108">
        <v>254702133</v>
      </c>
      <c r="M77" s="109">
        <v>435564471</v>
      </c>
      <c r="N77" s="12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</row>
    <row r="78" spans="1:79" s="19" customFormat="1" ht="15.75" x14ac:dyDescent="0.25">
      <c r="A78" s="106" t="s">
        <v>9</v>
      </c>
      <c r="B78" s="23" t="s">
        <v>10</v>
      </c>
      <c r="C78" s="23">
        <v>1005070</v>
      </c>
      <c r="D78" s="107" t="s">
        <v>77</v>
      </c>
      <c r="E78" s="24" t="s">
        <v>12</v>
      </c>
      <c r="F78" s="25" t="s">
        <v>66</v>
      </c>
      <c r="G78" s="26">
        <v>2310000</v>
      </c>
      <c r="H78" s="24" t="s">
        <v>78</v>
      </c>
      <c r="I78" s="26" t="s">
        <v>136</v>
      </c>
      <c r="J78" s="88" t="s">
        <v>137</v>
      </c>
      <c r="K78" s="121">
        <v>88376487.944000006</v>
      </c>
      <c r="L78" s="121">
        <v>0</v>
      </c>
      <c r="M78" s="122"/>
      <c r="N78" s="12"/>
      <c r="O78" s="12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</row>
    <row r="79" spans="1:79" s="19" customFormat="1" ht="15.75" x14ac:dyDescent="0.25">
      <c r="A79" s="106" t="s">
        <v>9</v>
      </c>
      <c r="B79" s="23" t="s">
        <v>10</v>
      </c>
      <c r="C79" s="23">
        <v>1005074</v>
      </c>
      <c r="D79" s="107" t="s">
        <v>80</v>
      </c>
      <c r="E79" s="24" t="s">
        <v>12</v>
      </c>
      <c r="F79" s="25" t="s">
        <v>66</v>
      </c>
      <c r="G79" s="26">
        <v>2310000</v>
      </c>
      <c r="H79" s="24" t="s">
        <v>81</v>
      </c>
      <c r="I79" s="26"/>
      <c r="J79" s="88" t="s">
        <v>138</v>
      </c>
      <c r="K79" s="121">
        <v>10686477</v>
      </c>
      <c r="L79" s="121"/>
      <c r="M79" s="122"/>
      <c r="N79" s="12"/>
      <c r="O79" s="12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</row>
    <row r="80" spans="1:79" s="19" customFormat="1" ht="15.75" x14ac:dyDescent="0.25">
      <c r="A80" s="106" t="s">
        <v>9</v>
      </c>
      <c r="B80" s="23" t="s">
        <v>10</v>
      </c>
      <c r="C80" s="23">
        <v>1005001</v>
      </c>
      <c r="D80" s="120" t="s">
        <v>11</v>
      </c>
      <c r="E80" s="29" t="s">
        <v>12</v>
      </c>
      <c r="F80" s="30" t="s">
        <v>66</v>
      </c>
      <c r="G80" s="23">
        <v>2310000</v>
      </c>
      <c r="H80" s="29">
        <v>3535</v>
      </c>
      <c r="I80" s="26" t="s">
        <v>134</v>
      </c>
      <c r="J80" s="92" t="s">
        <v>139</v>
      </c>
      <c r="K80" s="121"/>
      <c r="L80" s="121">
        <v>100000000</v>
      </c>
      <c r="M80" s="122">
        <v>200000000</v>
      </c>
      <c r="N80" s="12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</row>
    <row r="81" spans="1:79" s="19" customFormat="1" ht="15.75" x14ac:dyDescent="0.25">
      <c r="A81" s="106" t="s">
        <v>9</v>
      </c>
      <c r="B81" s="23" t="s">
        <v>10</v>
      </c>
      <c r="C81" s="23">
        <v>1005068</v>
      </c>
      <c r="D81" s="107" t="s">
        <v>74</v>
      </c>
      <c r="E81" s="29" t="s">
        <v>12</v>
      </c>
      <c r="F81" s="30" t="s">
        <v>66</v>
      </c>
      <c r="G81" s="23">
        <v>2300000</v>
      </c>
      <c r="H81" s="29" t="s">
        <v>75</v>
      </c>
      <c r="I81" s="26" t="s">
        <v>140</v>
      </c>
      <c r="J81" s="92" t="s">
        <v>141</v>
      </c>
      <c r="K81" s="121">
        <v>30649600</v>
      </c>
      <c r="L81" s="121">
        <v>5000000</v>
      </c>
      <c r="M81" s="122">
        <v>5000000</v>
      </c>
      <c r="N81" s="12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</row>
    <row r="82" spans="1:79" s="19" customFormat="1" ht="15.75" x14ac:dyDescent="0.25">
      <c r="A82" s="106" t="s">
        <v>9</v>
      </c>
      <c r="B82" s="23" t="s">
        <v>10</v>
      </c>
      <c r="C82" s="23">
        <v>1005070</v>
      </c>
      <c r="D82" s="120" t="s">
        <v>77</v>
      </c>
      <c r="E82" s="29" t="s">
        <v>12</v>
      </c>
      <c r="F82" s="30" t="s">
        <v>66</v>
      </c>
      <c r="G82" s="23">
        <v>2300000</v>
      </c>
      <c r="H82" s="29" t="s">
        <v>78</v>
      </c>
      <c r="I82" s="26" t="s">
        <v>140</v>
      </c>
      <c r="J82" s="92" t="s">
        <v>141</v>
      </c>
      <c r="K82" s="121">
        <v>10000000</v>
      </c>
      <c r="L82" s="121">
        <v>10000000</v>
      </c>
      <c r="M82" s="122">
        <v>10000000</v>
      </c>
      <c r="N82" s="12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</row>
    <row r="83" spans="1:79" s="19" customFormat="1" ht="15.75" x14ac:dyDescent="0.25">
      <c r="A83" s="106" t="s">
        <v>9</v>
      </c>
      <c r="B83" s="23" t="s">
        <v>10</v>
      </c>
      <c r="C83" s="23">
        <v>1005072</v>
      </c>
      <c r="D83" s="120" t="s">
        <v>68</v>
      </c>
      <c r="E83" s="29" t="s">
        <v>12</v>
      </c>
      <c r="F83" s="30" t="s">
        <v>66</v>
      </c>
      <c r="G83" s="23">
        <v>2300000</v>
      </c>
      <c r="H83" s="29" t="s">
        <v>69</v>
      </c>
      <c r="I83" s="26" t="s">
        <v>140</v>
      </c>
      <c r="J83" s="92" t="s">
        <v>141</v>
      </c>
      <c r="K83" s="121">
        <v>5000000</v>
      </c>
      <c r="L83" s="121">
        <v>5000000</v>
      </c>
      <c r="M83" s="122">
        <v>5000000</v>
      </c>
      <c r="N83" s="12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</row>
    <row r="84" spans="1:79" s="19" customFormat="1" ht="16.5" thickBot="1" x14ac:dyDescent="0.3">
      <c r="A84" s="123" t="s">
        <v>9</v>
      </c>
      <c r="B84" s="124" t="s">
        <v>10</v>
      </c>
      <c r="C84" s="124">
        <v>1005074</v>
      </c>
      <c r="D84" s="125" t="s">
        <v>80</v>
      </c>
      <c r="E84" s="126" t="s">
        <v>12</v>
      </c>
      <c r="F84" s="127" t="s">
        <v>66</v>
      </c>
      <c r="G84" s="124">
        <v>2310000</v>
      </c>
      <c r="H84" s="126" t="s">
        <v>81</v>
      </c>
      <c r="I84" s="128" t="s">
        <v>140</v>
      </c>
      <c r="J84" s="129" t="s">
        <v>141</v>
      </c>
      <c r="K84" s="130">
        <v>10000000</v>
      </c>
      <c r="L84" s="130">
        <v>10000000</v>
      </c>
      <c r="M84" s="131">
        <v>10000000</v>
      </c>
      <c r="N84" s="12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</row>
    <row r="85" spans="1:79" ht="25.5" x14ac:dyDescent="0.25">
      <c r="A85" s="132"/>
      <c r="B85" s="132"/>
      <c r="C85" s="132"/>
      <c r="D85" s="133"/>
      <c r="E85" s="134"/>
      <c r="F85" s="134" t="s">
        <v>142</v>
      </c>
      <c r="G85" s="132"/>
      <c r="H85" s="134"/>
      <c r="I85" s="135"/>
      <c r="J85" s="135" t="s">
        <v>143</v>
      </c>
      <c r="K85" s="136">
        <f>SUM(K86:K116)</f>
        <v>4931171000</v>
      </c>
      <c r="L85" s="136">
        <f t="shared" ref="L85:M85" si="2">SUM(L86:L116)</f>
        <v>3946171000</v>
      </c>
      <c r="M85" s="136">
        <f t="shared" si="2"/>
        <v>4046171000</v>
      </c>
      <c r="N85" s="12"/>
      <c r="O85" s="28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</row>
    <row r="86" spans="1:79" s="19" customFormat="1" ht="15.75" x14ac:dyDescent="0.25">
      <c r="A86" s="15" t="s">
        <v>9</v>
      </c>
      <c r="B86" s="15" t="s">
        <v>10</v>
      </c>
      <c r="C86" s="15">
        <v>1005117</v>
      </c>
      <c r="D86" s="115" t="s">
        <v>144</v>
      </c>
      <c r="E86" s="16" t="s">
        <v>12</v>
      </c>
      <c r="F86" s="17" t="s">
        <v>142</v>
      </c>
      <c r="G86" s="15" t="s">
        <v>145</v>
      </c>
      <c r="H86" s="16" t="s">
        <v>54</v>
      </c>
      <c r="I86" s="18" t="s">
        <v>146</v>
      </c>
      <c r="J86" s="92" t="s">
        <v>147</v>
      </c>
      <c r="K86" s="89">
        <v>7811000</v>
      </c>
      <c r="L86" s="89">
        <v>7000000</v>
      </c>
      <c r="M86" s="89">
        <v>7000000</v>
      </c>
      <c r="N86" s="12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</row>
    <row r="87" spans="1:79" s="19" customFormat="1" ht="15.75" x14ac:dyDescent="0.25">
      <c r="A87" s="15" t="s">
        <v>9</v>
      </c>
      <c r="B87" s="15" t="s">
        <v>10</v>
      </c>
      <c r="C87" s="15" t="s">
        <v>148</v>
      </c>
      <c r="D87" s="115" t="s">
        <v>144</v>
      </c>
      <c r="E87" s="16" t="s">
        <v>12</v>
      </c>
      <c r="F87" s="17" t="s">
        <v>142</v>
      </c>
      <c r="G87" s="15">
        <v>2310000</v>
      </c>
      <c r="H87" s="16" t="s">
        <v>54</v>
      </c>
      <c r="I87" s="18" t="s">
        <v>149</v>
      </c>
      <c r="J87" s="92" t="s">
        <v>150</v>
      </c>
      <c r="K87" s="89">
        <v>173099000</v>
      </c>
      <c r="L87" s="89">
        <v>0</v>
      </c>
      <c r="M87" s="89">
        <v>0</v>
      </c>
      <c r="N87" s="12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</row>
    <row r="88" spans="1:79" s="19" customFormat="1" ht="15.75" x14ac:dyDescent="0.25">
      <c r="A88" s="15" t="s">
        <v>9</v>
      </c>
      <c r="B88" s="15" t="s">
        <v>10</v>
      </c>
      <c r="C88" s="15">
        <v>1005040</v>
      </c>
      <c r="D88" s="87" t="s">
        <v>151</v>
      </c>
      <c r="E88" s="16" t="s">
        <v>12</v>
      </c>
      <c r="F88" s="17" t="s">
        <v>142</v>
      </c>
      <c r="G88" s="15" t="s">
        <v>145</v>
      </c>
      <c r="H88" s="16" t="s">
        <v>54</v>
      </c>
      <c r="I88" s="18"/>
      <c r="J88" s="92" t="s">
        <v>226</v>
      </c>
      <c r="K88" s="89">
        <v>2500000</v>
      </c>
      <c r="L88" s="89">
        <v>0</v>
      </c>
      <c r="M88" s="89">
        <v>0</v>
      </c>
      <c r="N88" s="12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</row>
    <row r="89" spans="1:79" s="19" customFormat="1" ht="15.75" x14ac:dyDescent="0.25">
      <c r="A89" s="15" t="s">
        <v>9</v>
      </c>
      <c r="B89" s="15" t="s">
        <v>10</v>
      </c>
      <c r="C89" s="15">
        <v>1005039</v>
      </c>
      <c r="D89" s="87" t="s">
        <v>152</v>
      </c>
      <c r="E89" s="16" t="s">
        <v>12</v>
      </c>
      <c r="F89" s="17" t="s">
        <v>142</v>
      </c>
      <c r="G89" s="15" t="s">
        <v>145</v>
      </c>
      <c r="H89" s="16" t="s">
        <v>54</v>
      </c>
      <c r="I89" s="18"/>
      <c r="J89" s="92" t="s">
        <v>227</v>
      </c>
      <c r="K89" s="89">
        <v>2500000</v>
      </c>
      <c r="L89" s="89">
        <v>0</v>
      </c>
      <c r="M89" s="89">
        <v>0</v>
      </c>
      <c r="N89" s="12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</row>
    <row r="90" spans="1:79" s="19" customFormat="1" ht="25.5" x14ac:dyDescent="0.25">
      <c r="A90" s="15" t="s">
        <v>9</v>
      </c>
      <c r="B90" s="15" t="s">
        <v>10</v>
      </c>
      <c r="C90" s="15">
        <v>1005117</v>
      </c>
      <c r="D90" s="115" t="s">
        <v>144</v>
      </c>
      <c r="E90" s="16" t="s">
        <v>12</v>
      </c>
      <c r="F90" s="17" t="s">
        <v>142</v>
      </c>
      <c r="G90" s="15" t="s">
        <v>145</v>
      </c>
      <c r="H90" s="16" t="s">
        <v>54</v>
      </c>
      <c r="I90" s="18" t="s">
        <v>153</v>
      </c>
      <c r="J90" s="137" t="s">
        <v>154</v>
      </c>
      <c r="K90" s="89">
        <v>140804000</v>
      </c>
      <c r="L90" s="89">
        <v>40777200</v>
      </c>
      <c r="M90" s="89">
        <v>0</v>
      </c>
      <c r="N90" s="12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</row>
    <row r="91" spans="1:79" s="19" customFormat="1" ht="25.5" x14ac:dyDescent="0.25">
      <c r="A91" s="15" t="s">
        <v>9</v>
      </c>
      <c r="B91" s="15" t="s">
        <v>10</v>
      </c>
      <c r="C91" s="15">
        <v>1005001</v>
      </c>
      <c r="D91" s="115" t="s">
        <v>11</v>
      </c>
      <c r="E91" s="16" t="s">
        <v>12</v>
      </c>
      <c r="F91" s="17" t="s">
        <v>142</v>
      </c>
      <c r="G91" s="15" t="s">
        <v>145</v>
      </c>
      <c r="H91" s="16" t="s">
        <v>54</v>
      </c>
      <c r="I91" s="18" t="s">
        <v>155</v>
      </c>
      <c r="J91" s="137" t="s">
        <v>156</v>
      </c>
      <c r="K91" s="89">
        <v>46833000</v>
      </c>
      <c r="L91" s="89">
        <v>0</v>
      </c>
      <c r="M91" s="89">
        <v>0</v>
      </c>
      <c r="N91" s="12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</row>
    <row r="92" spans="1:79" s="19" customFormat="1" ht="15.75" x14ac:dyDescent="0.25">
      <c r="A92" s="15" t="s">
        <v>9</v>
      </c>
      <c r="B92" s="15" t="s">
        <v>10</v>
      </c>
      <c r="C92" s="15">
        <v>1005117</v>
      </c>
      <c r="D92" s="115" t="s">
        <v>144</v>
      </c>
      <c r="E92" s="16" t="s">
        <v>12</v>
      </c>
      <c r="F92" s="17" t="s">
        <v>142</v>
      </c>
      <c r="G92" s="15" t="s">
        <v>145</v>
      </c>
      <c r="H92" s="16" t="s">
        <v>54</v>
      </c>
      <c r="I92" s="18"/>
      <c r="J92" s="92" t="s">
        <v>228</v>
      </c>
      <c r="K92" s="89">
        <v>1200000</v>
      </c>
      <c r="L92" s="89">
        <v>0</v>
      </c>
      <c r="M92" s="89">
        <v>0</v>
      </c>
      <c r="N92" s="12"/>
      <c r="O92" s="12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</row>
    <row r="93" spans="1:79" s="19" customFormat="1" ht="15.75" x14ac:dyDescent="0.25">
      <c r="A93" s="15" t="s">
        <v>9</v>
      </c>
      <c r="B93" s="15" t="s">
        <v>10</v>
      </c>
      <c r="C93" s="15">
        <v>1005117</v>
      </c>
      <c r="D93" s="115" t="s">
        <v>144</v>
      </c>
      <c r="E93" s="16" t="s">
        <v>12</v>
      </c>
      <c r="F93" s="17" t="s">
        <v>142</v>
      </c>
      <c r="G93" s="15" t="s">
        <v>145</v>
      </c>
      <c r="H93" s="16" t="s">
        <v>54</v>
      </c>
      <c r="I93" s="18"/>
      <c r="J93" s="92" t="s">
        <v>157</v>
      </c>
      <c r="K93" s="89">
        <v>9600000</v>
      </c>
      <c r="L93" s="89">
        <v>0</v>
      </c>
      <c r="M93" s="89">
        <v>0</v>
      </c>
      <c r="N93" s="12"/>
      <c r="O93" s="12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</row>
    <row r="94" spans="1:79" s="19" customFormat="1" ht="15.75" x14ac:dyDescent="0.25">
      <c r="A94" s="15" t="s">
        <v>9</v>
      </c>
      <c r="B94" s="15" t="s">
        <v>10</v>
      </c>
      <c r="C94" s="15">
        <v>1005118</v>
      </c>
      <c r="D94" s="115" t="s">
        <v>144</v>
      </c>
      <c r="E94" s="16" t="s">
        <v>12</v>
      </c>
      <c r="F94" s="17" t="s">
        <v>142</v>
      </c>
      <c r="G94" s="15" t="s">
        <v>145</v>
      </c>
      <c r="H94" s="16" t="s">
        <v>54</v>
      </c>
      <c r="I94" s="18"/>
      <c r="J94" s="137" t="s">
        <v>158</v>
      </c>
      <c r="K94" s="89">
        <v>5000000</v>
      </c>
      <c r="L94" s="89">
        <v>0</v>
      </c>
      <c r="M94" s="89">
        <v>0</v>
      </c>
      <c r="N94" s="12"/>
      <c r="O94" s="12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</row>
    <row r="95" spans="1:79" s="19" customFormat="1" ht="15.75" x14ac:dyDescent="0.25">
      <c r="A95" s="15" t="s">
        <v>9</v>
      </c>
      <c r="B95" s="15" t="s">
        <v>10</v>
      </c>
      <c r="C95" s="15">
        <v>1005118</v>
      </c>
      <c r="D95" s="115" t="s">
        <v>144</v>
      </c>
      <c r="E95" s="16" t="s">
        <v>12</v>
      </c>
      <c r="F95" s="17" t="s">
        <v>142</v>
      </c>
      <c r="G95" s="15" t="s">
        <v>145</v>
      </c>
      <c r="H95" s="16" t="s">
        <v>54</v>
      </c>
      <c r="I95" s="18"/>
      <c r="J95" s="137" t="s">
        <v>159</v>
      </c>
      <c r="K95" s="89">
        <v>3299500</v>
      </c>
      <c r="L95" s="89">
        <v>0</v>
      </c>
      <c r="M95" s="89">
        <v>0</v>
      </c>
      <c r="N95" s="12"/>
      <c r="O95" s="12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</row>
    <row r="96" spans="1:79" s="19" customFormat="1" ht="15.75" x14ac:dyDescent="0.25">
      <c r="A96" s="15" t="s">
        <v>9</v>
      </c>
      <c r="B96" s="15" t="s">
        <v>10</v>
      </c>
      <c r="C96" s="15">
        <v>1005118</v>
      </c>
      <c r="D96" s="115" t="s">
        <v>144</v>
      </c>
      <c r="E96" s="16" t="s">
        <v>12</v>
      </c>
      <c r="F96" s="17" t="s">
        <v>142</v>
      </c>
      <c r="G96" s="15" t="s">
        <v>145</v>
      </c>
      <c r="H96" s="16" t="s">
        <v>54</v>
      </c>
      <c r="I96" s="18"/>
      <c r="J96" s="137" t="s">
        <v>229</v>
      </c>
      <c r="K96" s="89">
        <v>1000000</v>
      </c>
      <c r="L96" s="89">
        <v>1000000</v>
      </c>
      <c r="M96" s="89">
        <v>1000000</v>
      </c>
      <c r="N96" s="12"/>
      <c r="O96" s="12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</row>
    <row r="97" spans="1:79" s="19" customFormat="1" ht="15.75" x14ac:dyDescent="0.25">
      <c r="A97" s="15" t="s">
        <v>9</v>
      </c>
      <c r="B97" s="15" t="s">
        <v>10</v>
      </c>
      <c r="C97" s="15">
        <v>1005118</v>
      </c>
      <c r="D97" s="115" t="s">
        <v>144</v>
      </c>
      <c r="E97" s="16" t="s">
        <v>12</v>
      </c>
      <c r="F97" s="17" t="s">
        <v>142</v>
      </c>
      <c r="G97" s="15" t="s">
        <v>145</v>
      </c>
      <c r="H97" s="16" t="s">
        <v>54</v>
      </c>
      <c r="I97" s="18"/>
      <c r="J97" s="137" t="s">
        <v>230</v>
      </c>
      <c r="K97" s="89">
        <v>1000000</v>
      </c>
      <c r="L97" s="89">
        <v>500000</v>
      </c>
      <c r="M97" s="89">
        <v>500000</v>
      </c>
      <c r="N97" s="12"/>
      <c r="O97" s="12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</row>
    <row r="98" spans="1:79" s="19" customFormat="1" ht="15.75" x14ac:dyDescent="0.25">
      <c r="A98" s="15" t="s">
        <v>9</v>
      </c>
      <c r="B98" s="15" t="s">
        <v>10</v>
      </c>
      <c r="C98" s="15">
        <v>1005119</v>
      </c>
      <c r="D98" s="115" t="s">
        <v>144</v>
      </c>
      <c r="E98" s="16" t="s">
        <v>12</v>
      </c>
      <c r="F98" s="17" t="s">
        <v>142</v>
      </c>
      <c r="G98" s="15" t="s">
        <v>145</v>
      </c>
      <c r="H98" s="16" t="s">
        <v>54</v>
      </c>
      <c r="I98" s="18"/>
      <c r="J98" s="137" t="s">
        <v>231</v>
      </c>
      <c r="K98" s="89">
        <v>4287500</v>
      </c>
      <c r="L98" s="89"/>
      <c r="M98" s="89"/>
      <c r="N98" s="12"/>
      <c r="O98" s="12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</row>
    <row r="99" spans="1:79" s="19" customFormat="1" ht="25.5" x14ac:dyDescent="0.25">
      <c r="A99" s="15" t="s">
        <v>9</v>
      </c>
      <c r="B99" s="15" t="s">
        <v>10</v>
      </c>
      <c r="C99" s="15">
        <v>1005001</v>
      </c>
      <c r="D99" s="115" t="s">
        <v>11</v>
      </c>
      <c r="E99" s="16" t="s">
        <v>12</v>
      </c>
      <c r="F99" s="17" t="s">
        <v>142</v>
      </c>
      <c r="G99" s="15" t="s">
        <v>145</v>
      </c>
      <c r="H99" s="16" t="s">
        <v>54</v>
      </c>
      <c r="I99" s="18"/>
      <c r="J99" s="137" t="s">
        <v>160</v>
      </c>
      <c r="K99" s="89">
        <v>0</v>
      </c>
      <c r="L99" s="89">
        <v>194885800</v>
      </c>
      <c r="M99" s="89">
        <v>0</v>
      </c>
      <c r="N99" s="12"/>
      <c r="O99" s="12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</row>
    <row r="100" spans="1:79" s="19" customFormat="1" ht="15.75" x14ac:dyDescent="0.25">
      <c r="A100" s="15" t="s">
        <v>9</v>
      </c>
      <c r="B100" s="15" t="s">
        <v>10</v>
      </c>
      <c r="C100" s="15" t="s">
        <v>161</v>
      </c>
      <c r="D100" s="115" t="s">
        <v>144</v>
      </c>
      <c r="E100" s="16" t="s">
        <v>12</v>
      </c>
      <c r="F100" s="17" t="s">
        <v>142</v>
      </c>
      <c r="G100" s="15" t="s">
        <v>225</v>
      </c>
      <c r="H100" s="16" t="s">
        <v>54</v>
      </c>
      <c r="I100" s="18"/>
      <c r="J100" s="137" t="s">
        <v>162</v>
      </c>
      <c r="K100" s="89">
        <v>0</v>
      </c>
      <c r="L100" s="89">
        <v>3000000</v>
      </c>
      <c r="M100" s="89">
        <v>0</v>
      </c>
      <c r="N100" s="12"/>
      <c r="O100" s="12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</row>
    <row r="101" spans="1:79" s="19" customFormat="1" ht="15.75" x14ac:dyDescent="0.25">
      <c r="A101" s="15" t="s">
        <v>9</v>
      </c>
      <c r="B101" s="15" t="s">
        <v>10</v>
      </c>
      <c r="C101" s="15">
        <v>1005001</v>
      </c>
      <c r="D101" s="115" t="s">
        <v>11</v>
      </c>
      <c r="E101" s="16" t="s">
        <v>37</v>
      </c>
      <c r="F101" s="17" t="s">
        <v>142</v>
      </c>
      <c r="G101" s="15" t="s">
        <v>145</v>
      </c>
      <c r="H101" s="16" t="s">
        <v>54</v>
      </c>
      <c r="I101" s="18"/>
      <c r="J101" s="137" t="s">
        <v>163</v>
      </c>
      <c r="K101" s="89">
        <v>20000000</v>
      </c>
      <c r="L101" s="89">
        <v>0</v>
      </c>
      <c r="M101" s="89">
        <v>0</v>
      </c>
      <c r="N101" s="12"/>
      <c r="O101" s="12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</row>
    <row r="102" spans="1:79" s="19" customFormat="1" ht="15.75" x14ac:dyDescent="0.25">
      <c r="A102" s="15" t="s">
        <v>9</v>
      </c>
      <c r="B102" s="15" t="s">
        <v>10</v>
      </c>
      <c r="C102" s="15">
        <v>1005001</v>
      </c>
      <c r="D102" s="115" t="s">
        <v>11</v>
      </c>
      <c r="E102" s="16" t="s">
        <v>47</v>
      </c>
      <c r="F102" s="17" t="s">
        <v>142</v>
      </c>
      <c r="G102" s="15" t="s">
        <v>145</v>
      </c>
      <c r="H102" s="16" t="s">
        <v>54</v>
      </c>
      <c r="I102" s="18"/>
      <c r="J102" s="137" t="s">
        <v>163</v>
      </c>
      <c r="K102" s="89">
        <v>10490000</v>
      </c>
      <c r="L102" s="89">
        <v>3500000</v>
      </c>
      <c r="M102" s="89">
        <v>0</v>
      </c>
      <c r="N102" s="12"/>
      <c r="O102" s="12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</row>
    <row r="103" spans="1:79" s="19" customFormat="1" ht="15.75" x14ac:dyDescent="0.25">
      <c r="A103" s="15" t="s">
        <v>9</v>
      </c>
      <c r="B103" s="15" t="s">
        <v>10</v>
      </c>
      <c r="C103" s="15">
        <v>1005001</v>
      </c>
      <c r="D103" s="115" t="s">
        <v>11</v>
      </c>
      <c r="E103" s="16" t="s">
        <v>49</v>
      </c>
      <c r="F103" s="17" t="s">
        <v>142</v>
      </c>
      <c r="G103" s="15" t="s">
        <v>145</v>
      </c>
      <c r="H103" s="16" t="s">
        <v>54</v>
      </c>
      <c r="I103" s="18"/>
      <c r="J103" s="137" t="s">
        <v>163</v>
      </c>
      <c r="K103" s="89">
        <v>0</v>
      </c>
      <c r="L103" s="89">
        <v>5490000</v>
      </c>
      <c r="M103" s="89">
        <v>0</v>
      </c>
      <c r="N103" s="12"/>
      <c r="O103" s="12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</row>
    <row r="104" spans="1:79" s="19" customFormat="1" ht="15.75" x14ac:dyDescent="0.25">
      <c r="A104" s="15" t="s">
        <v>9</v>
      </c>
      <c r="B104" s="15" t="s">
        <v>10</v>
      </c>
      <c r="C104" s="15">
        <v>1005117</v>
      </c>
      <c r="D104" s="115" t="s">
        <v>144</v>
      </c>
      <c r="E104" s="16" t="s">
        <v>37</v>
      </c>
      <c r="F104" s="17" t="s">
        <v>142</v>
      </c>
      <c r="G104" s="15" t="s">
        <v>145</v>
      </c>
      <c r="H104" s="16">
        <v>3535</v>
      </c>
      <c r="I104" s="18" t="s">
        <v>164</v>
      </c>
      <c r="J104" s="137" t="s">
        <v>165</v>
      </c>
      <c r="K104" s="89">
        <v>2884817000</v>
      </c>
      <c r="L104" s="89">
        <v>1221808000</v>
      </c>
      <c r="M104" s="89">
        <v>0</v>
      </c>
      <c r="N104" s="12"/>
      <c r="O104" s="12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</row>
    <row r="105" spans="1:79" s="19" customFormat="1" ht="15.75" x14ac:dyDescent="0.25">
      <c r="A105" s="15" t="s">
        <v>9</v>
      </c>
      <c r="B105" s="15" t="s">
        <v>10</v>
      </c>
      <c r="C105" s="15">
        <v>1005117</v>
      </c>
      <c r="D105" s="115" t="s">
        <v>144</v>
      </c>
      <c r="E105" s="16" t="s">
        <v>47</v>
      </c>
      <c r="F105" s="17" t="s">
        <v>142</v>
      </c>
      <c r="G105" s="15" t="s">
        <v>145</v>
      </c>
      <c r="H105" s="16" t="s">
        <v>54</v>
      </c>
      <c r="I105" s="18" t="s">
        <v>164</v>
      </c>
      <c r="J105" s="137" t="s">
        <v>166</v>
      </c>
      <c r="K105" s="89">
        <v>1047190000</v>
      </c>
      <c r="L105" s="89">
        <v>700006000</v>
      </c>
      <c r="M105" s="89">
        <v>0</v>
      </c>
      <c r="N105" s="12"/>
      <c r="O105" s="12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</row>
    <row r="106" spans="1:79" s="19" customFormat="1" ht="15.75" x14ac:dyDescent="0.25">
      <c r="A106" s="15" t="s">
        <v>9</v>
      </c>
      <c r="B106" s="15" t="s">
        <v>10</v>
      </c>
      <c r="C106" s="15">
        <v>1005117</v>
      </c>
      <c r="D106" s="115" t="s">
        <v>144</v>
      </c>
      <c r="E106" s="16" t="s">
        <v>37</v>
      </c>
      <c r="F106" s="17" t="s">
        <v>142</v>
      </c>
      <c r="G106" s="15" t="s">
        <v>145</v>
      </c>
      <c r="H106" s="16" t="s">
        <v>54</v>
      </c>
      <c r="I106" s="18" t="s">
        <v>167</v>
      </c>
      <c r="J106" s="137" t="s">
        <v>232</v>
      </c>
      <c r="K106" s="89">
        <v>0</v>
      </c>
      <c r="L106" s="89">
        <v>800000000</v>
      </c>
      <c r="M106" s="89">
        <v>2329308000</v>
      </c>
      <c r="N106" s="12"/>
      <c r="O106" s="12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</row>
    <row r="107" spans="1:79" s="19" customFormat="1" ht="15.75" x14ac:dyDescent="0.25">
      <c r="A107" s="15" t="s">
        <v>9</v>
      </c>
      <c r="B107" s="15" t="s">
        <v>10</v>
      </c>
      <c r="C107" s="15">
        <v>1005117</v>
      </c>
      <c r="D107" s="115" t="s">
        <v>144</v>
      </c>
      <c r="E107" s="16" t="s">
        <v>47</v>
      </c>
      <c r="F107" s="17" t="s">
        <v>142</v>
      </c>
      <c r="G107" s="15" t="s">
        <v>145</v>
      </c>
      <c r="H107" s="16" t="s">
        <v>54</v>
      </c>
      <c r="I107" s="18" t="s">
        <v>167</v>
      </c>
      <c r="J107" s="137" t="s">
        <v>232</v>
      </c>
      <c r="K107" s="89">
        <v>0</v>
      </c>
      <c r="L107" s="89">
        <v>0</v>
      </c>
      <c r="M107" s="89">
        <v>1305306000</v>
      </c>
      <c r="N107" s="12"/>
      <c r="O107" s="12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</row>
    <row r="108" spans="1:79" s="19" customFormat="1" ht="15.75" x14ac:dyDescent="0.25">
      <c r="A108" s="15" t="s">
        <v>9</v>
      </c>
      <c r="B108" s="15" t="s">
        <v>10</v>
      </c>
      <c r="C108" s="15">
        <v>1005001</v>
      </c>
      <c r="D108" s="115" t="s">
        <v>11</v>
      </c>
      <c r="E108" s="16" t="s">
        <v>37</v>
      </c>
      <c r="F108" s="17" t="s">
        <v>142</v>
      </c>
      <c r="G108" s="15" t="s">
        <v>145</v>
      </c>
      <c r="H108" s="16">
        <v>3535</v>
      </c>
      <c r="I108" s="18" t="s">
        <v>168</v>
      </c>
      <c r="J108" s="137" t="s">
        <v>169</v>
      </c>
      <c r="K108" s="89">
        <v>20000000</v>
      </c>
      <c r="L108" s="89">
        <v>0</v>
      </c>
      <c r="M108" s="89">
        <v>0</v>
      </c>
      <c r="N108" s="12"/>
      <c r="O108" s="12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</row>
    <row r="109" spans="1:79" s="19" customFormat="1" ht="15.75" x14ac:dyDescent="0.25">
      <c r="A109" s="15" t="s">
        <v>9</v>
      </c>
      <c r="B109" s="15" t="s">
        <v>10</v>
      </c>
      <c r="C109" s="15">
        <v>1005001</v>
      </c>
      <c r="D109" s="115" t="s">
        <v>11</v>
      </c>
      <c r="E109" s="16" t="s">
        <v>47</v>
      </c>
      <c r="F109" s="17" t="s">
        <v>142</v>
      </c>
      <c r="G109" s="15" t="s">
        <v>145</v>
      </c>
      <c r="H109" s="16" t="s">
        <v>54</v>
      </c>
      <c r="I109" s="18" t="s">
        <v>168</v>
      </c>
      <c r="J109" s="92" t="s">
        <v>170</v>
      </c>
      <c r="K109" s="89">
        <v>20137000</v>
      </c>
      <c r="L109" s="89">
        <v>0</v>
      </c>
      <c r="M109" s="89">
        <v>0</v>
      </c>
      <c r="N109" s="12"/>
      <c r="O109" s="12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</row>
    <row r="110" spans="1:79" s="19" customFormat="1" ht="25.5" x14ac:dyDescent="0.25">
      <c r="A110" s="15" t="s">
        <v>9</v>
      </c>
      <c r="B110" s="15" t="s">
        <v>10</v>
      </c>
      <c r="C110" s="15">
        <v>1005001</v>
      </c>
      <c r="D110" s="115" t="s">
        <v>11</v>
      </c>
      <c r="E110" s="16" t="s">
        <v>37</v>
      </c>
      <c r="F110" s="17" t="s">
        <v>142</v>
      </c>
      <c r="G110" s="15" t="s">
        <v>145</v>
      </c>
      <c r="H110" s="16">
        <v>3535</v>
      </c>
      <c r="I110" s="18" t="s">
        <v>171</v>
      </c>
      <c r="J110" s="92" t="s">
        <v>172</v>
      </c>
      <c r="K110" s="89">
        <v>246541000</v>
      </c>
      <c r="L110" s="89">
        <v>307500000</v>
      </c>
      <c r="M110" s="89">
        <v>0</v>
      </c>
      <c r="N110" s="12"/>
      <c r="O110" s="12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</row>
    <row r="111" spans="1:79" s="19" customFormat="1" ht="15.75" x14ac:dyDescent="0.25">
      <c r="A111" s="15" t="s">
        <v>9</v>
      </c>
      <c r="B111" s="15" t="s">
        <v>10</v>
      </c>
      <c r="C111" s="15">
        <v>1005001</v>
      </c>
      <c r="D111" s="115" t="s">
        <v>11</v>
      </c>
      <c r="E111" s="16" t="s">
        <v>49</v>
      </c>
      <c r="F111" s="17" t="s">
        <v>142</v>
      </c>
      <c r="G111" s="15" t="s">
        <v>145</v>
      </c>
      <c r="H111" s="16" t="s">
        <v>54</v>
      </c>
      <c r="I111" s="18" t="s">
        <v>173</v>
      </c>
      <c r="J111" s="92" t="s">
        <v>174</v>
      </c>
      <c r="K111" s="89">
        <v>35866000</v>
      </c>
      <c r="L111" s="89">
        <v>52761000</v>
      </c>
      <c r="M111" s="89">
        <v>0</v>
      </c>
      <c r="N111" s="12"/>
      <c r="O111" s="12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</row>
    <row r="112" spans="1:79" s="19" customFormat="1" ht="15.75" x14ac:dyDescent="0.25">
      <c r="A112" s="15" t="s">
        <v>9</v>
      </c>
      <c r="B112" s="15" t="s">
        <v>10</v>
      </c>
      <c r="C112" s="15">
        <v>1005001</v>
      </c>
      <c r="D112" s="115" t="s">
        <v>11</v>
      </c>
      <c r="E112" s="16" t="s">
        <v>47</v>
      </c>
      <c r="F112" s="17" t="s">
        <v>142</v>
      </c>
      <c r="G112" s="15" t="s">
        <v>145</v>
      </c>
      <c r="H112" s="16" t="s">
        <v>54</v>
      </c>
      <c r="I112" s="18" t="s">
        <v>167</v>
      </c>
      <c r="J112" s="137" t="s">
        <v>175</v>
      </c>
      <c r="K112" s="89">
        <v>77433000</v>
      </c>
      <c r="L112" s="89">
        <v>65143000</v>
      </c>
      <c r="M112" s="89">
        <v>54219000</v>
      </c>
      <c r="N112" s="12"/>
      <c r="O112" s="12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</row>
    <row r="113" spans="1:79" s="19" customFormat="1" ht="15.75" x14ac:dyDescent="0.25">
      <c r="A113" s="15" t="s">
        <v>9</v>
      </c>
      <c r="B113" s="15" t="s">
        <v>10</v>
      </c>
      <c r="C113" s="15">
        <v>1005001</v>
      </c>
      <c r="D113" s="115" t="s">
        <v>11</v>
      </c>
      <c r="E113" s="16" t="s">
        <v>49</v>
      </c>
      <c r="F113" s="17" t="s">
        <v>142</v>
      </c>
      <c r="G113" s="15" t="s">
        <v>145</v>
      </c>
      <c r="H113" s="16" t="s">
        <v>54</v>
      </c>
      <c r="I113" s="18" t="s">
        <v>167</v>
      </c>
      <c r="J113" s="137" t="s">
        <v>176</v>
      </c>
      <c r="K113" s="89">
        <v>0</v>
      </c>
      <c r="L113" s="89">
        <v>19898000</v>
      </c>
      <c r="M113" s="89">
        <v>10843000</v>
      </c>
      <c r="N113" s="12"/>
      <c r="O113" s="12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</row>
    <row r="114" spans="1:79" s="19" customFormat="1" ht="25.5" x14ac:dyDescent="0.25">
      <c r="A114" s="15" t="s">
        <v>9</v>
      </c>
      <c r="B114" s="15" t="s">
        <v>10</v>
      </c>
      <c r="C114" s="15">
        <v>1005001</v>
      </c>
      <c r="D114" s="115" t="s">
        <v>11</v>
      </c>
      <c r="E114" s="16" t="s">
        <v>47</v>
      </c>
      <c r="F114" s="17" t="s">
        <v>142</v>
      </c>
      <c r="G114" s="15" t="s">
        <v>145</v>
      </c>
      <c r="H114" s="16" t="s">
        <v>54</v>
      </c>
      <c r="I114" s="18" t="s">
        <v>177</v>
      </c>
      <c r="J114" s="92" t="s">
        <v>178</v>
      </c>
      <c r="K114" s="89">
        <v>5000000</v>
      </c>
      <c r="L114" s="89">
        <v>319741000</v>
      </c>
      <c r="M114" s="89">
        <v>127152000</v>
      </c>
      <c r="N114" s="12"/>
      <c r="O114" s="12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</row>
    <row r="115" spans="1:79" s="19" customFormat="1" ht="15.75" x14ac:dyDescent="0.25">
      <c r="A115" s="15" t="s">
        <v>9</v>
      </c>
      <c r="B115" s="15" t="s">
        <v>10</v>
      </c>
      <c r="C115" s="15">
        <v>1005001</v>
      </c>
      <c r="D115" s="115" t="s">
        <v>11</v>
      </c>
      <c r="E115" s="16" t="s">
        <v>47</v>
      </c>
      <c r="F115" s="17" t="s">
        <v>142</v>
      </c>
      <c r="G115" s="15" t="s">
        <v>145</v>
      </c>
      <c r="H115" s="16" t="s">
        <v>54</v>
      </c>
      <c r="I115" s="91" t="s">
        <v>179</v>
      </c>
      <c r="J115" s="92" t="s">
        <v>180</v>
      </c>
      <c r="K115" s="89">
        <v>6813000</v>
      </c>
      <c r="L115" s="89">
        <v>3161000</v>
      </c>
      <c r="M115" s="89">
        <v>10843000</v>
      </c>
      <c r="N115" s="12"/>
      <c r="O115" s="12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</row>
    <row r="116" spans="1:79" s="19" customFormat="1" ht="25.5" x14ac:dyDescent="0.25">
      <c r="A116" s="15" t="s">
        <v>9</v>
      </c>
      <c r="B116" s="15" t="s">
        <v>10</v>
      </c>
      <c r="C116" s="15">
        <v>1005001</v>
      </c>
      <c r="D116" s="115" t="s">
        <v>11</v>
      </c>
      <c r="E116" s="16" t="s">
        <v>37</v>
      </c>
      <c r="F116" s="17" t="s">
        <v>142</v>
      </c>
      <c r="G116" s="15" t="s">
        <v>145</v>
      </c>
      <c r="H116" s="16" t="s">
        <v>54</v>
      </c>
      <c r="I116" s="91"/>
      <c r="J116" s="92" t="s">
        <v>181</v>
      </c>
      <c r="K116" s="89">
        <v>157950000</v>
      </c>
      <c r="L116" s="89">
        <v>200000000</v>
      </c>
      <c r="M116" s="89">
        <v>200000000</v>
      </c>
      <c r="N116" s="12"/>
      <c r="O116" s="12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</row>
    <row r="117" spans="1:79" ht="16.5" thickBot="1" x14ac:dyDescent="0.3">
      <c r="A117" s="53"/>
      <c r="B117" s="53"/>
      <c r="C117" s="53"/>
      <c r="D117" s="54"/>
      <c r="E117" s="55"/>
      <c r="F117" s="55" t="s">
        <v>182</v>
      </c>
      <c r="G117" s="53"/>
      <c r="H117" s="55"/>
      <c r="I117" s="56"/>
      <c r="J117" s="56" t="s">
        <v>183</v>
      </c>
      <c r="K117" s="57">
        <f>SUM(K118:K129)</f>
        <v>20000000</v>
      </c>
      <c r="L117" s="57">
        <f>SUM(L118:L129)</f>
        <v>20000000</v>
      </c>
      <c r="M117" s="57">
        <f>SUM(M118:M129)</f>
        <v>20000000</v>
      </c>
      <c r="N117" s="12"/>
      <c r="O117" s="28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</row>
    <row r="118" spans="1:79" s="19" customFormat="1" ht="15.75" x14ac:dyDescent="0.25">
      <c r="A118" s="58" t="s">
        <v>9</v>
      </c>
      <c r="B118" s="59" t="s">
        <v>10</v>
      </c>
      <c r="C118" s="59">
        <v>1005112</v>
      </c>
      <c r="D118" s="138" t="s">
        <v>184</v>
      </c>
      <c r="E118" s="61" t="s">
        <v>12</v>
      </c>
      <c r="F118" s="62" t="s">
        <v>182</v>
      </c>
      <c r="G118" s="59" t="s">
        <v>145</v>
      </c>
      <c r="H118" s="61" t="s">
        <v>101</v>
      </c>
      <c r="I118" s="63" t="s">
        <v>185</v>
      </c>
      <c r="J118" s="84" t="s">
        <v>233</v>
      </c>
      <c r="K118" s="65">
        <v>2000000</v>
      </c>
      <c r="L118" s="65">
        <v>0</v>
      </c>
      <c r="M118" s="85">
        <v>0</v>
      </c>
      <c r="N118" s="12"/>
      <c r="O118" s="12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</row>
    <row r="119" spans="1:79" s="19" customFormat="1" ht="15.75" x14ac:dyDescent="0.25">
      <c r="A119" s="86" t="s">
        <v>9</v>
      </c>
      <c r="B119" s="15" t="s">
        <v>10</v>
      </c>
      <c r="C119" s="15">
        <v>1005112</v>
      </c>
      <c r="D119" s="115" t="s">
        <v>184</v>
      </c>
      <c r="E119" s="16" t="s">
        <v>12</v>
      </c>
      <c r="F119" s="17" t="s">
        <v>182</v>
      </c>
      <c r="G119" s="15" t="s">
        <v>145</v>
      </c>
      <c r="H119" s="16" t="s">
        <v>101</v>
      </c>
      <c r="I119" s="18"/>
      <c r="J119" s="88" t="s">
        <v>186</v>
      </c>
      <c r="K119" s="89">
        <v>1300000</v>
      </c>
      <c r="L119" s="89">
        <v>0</v>
      </c>
      <c r="M119" s="90">
        <v>0</v>
      </c>
      <c r="N119" s="12"/>
      <c r="O119" s="12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</row>
    <row r="120" spans="1:79" s="19" customFormat="1" ht="15.75" x14ac:dyDescent="0.25">
      <c r="A120" s="86" t="s">
        <v>9</v>
      </c>
      <c r="B120" s="15" t="s">
        <v>10</v>
      </c>
      <c r="C120" s="15" t="s">
        <v>187</v>
      </c>
      <c r="D120" s="115" t="s">
        <v>188</v>
      </c>
      <c r="E120" s="16" t="s">
        <v>12</v>
      </c>
      <c r="F120" s="17" t="s">
        <v>182</v>
      </c>
      <c r="G120" s="15" t="s">
        <v>145</v>
      </c>
      <c r="H120" s="16" t="s">
        <v>189</v>
      </c>
      <c r="I120" s="18"/>
      <c r="J120" s="88" t="s">
        <v>190</v>
      </c>
      <c r="K120" s="89">
        <v>2500000</v>
      </c>
      <c r="L120" s="89">
        <v>0</v>
      </c>
      <c r="M120" s="90">
        <v>0</v>
      </c>
      <c r="N120" s="12"/>
      <c r="O120" s="12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</row>
    <row r="121" spans="1:79" s="19" customFormat="1" ht="15.75" x14ac:dyDescent="0.25">
      <c r="A121" s="86" t="s">
        <v>9</v>
      </c>
      <c r="B121" s="15" t="s">
        <v>10</v>
      </c>
      <c r="C121" s="15">
        <v>1005115</v>
      </c>
      <c r="D121" s="115" t="s">
        <v>191</v>
      </c>
      <c r="E121" s="16" t="s">
        <v>12</v>
      </c>
      <c r="F121" s="17" t="s">
        <v>182</v>
      </c>
      <c r="G121" s="15" t="s">
        <v>145</v>
      </c>
      <c r="H121" s="16" t="s">
        <v>69</v>
      </c>
      <c r="I121" s="18"/>
      <c r="J121" s="88" t="s">
        <v>192</v>
      </c>
      <c r="K121" s="89">
        <v>3500000</v>
      </c>
      <c r="L121" s="89">
        <v>0</v>
      </c>
      <c r="M121" s="90">
        <v>0</v>
      </c>
      <c r="N121" s="12"/>
      <c r="O121" s="12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</row>
    <row r="122" spans="1:79" s="19" customFormat="1" ht="15.75" x14ac:dyDescent="0.25">
      <c r="A122" s="86" t="s">
        <v>9</v>
      </c>
      <c r="B122" s="15" t="s">
        <v>10</v>
      </c>
      <c r="C122" s="15">
        <v>1005116</v>
      </c>
      <c r="D122" s="115" t="s">
        <v>193</v>
      </c>
      <c r="E122" s="16" t="s">
        <v>12</v>
      </c>
      <c r="F122" s="17" t="s">
        <v>182</v>
      </c>
      <c r="G122" s="15" t="s">
        <v>145</v>
      </c>
      <c r="H122" s="16" t="s">
        <v>194</v>
      </c>
      <c r="I122" s="18"/>
      <c r="J122" s="88" t="s">
        <v>195</v>
      </c>
      <c r="K122" s="89">
        <v>3000000</v>
      </c>
      <c r="L122" s="89">
        <v>0</v>
      </c>
      <c r="M122" s="90">
        <v>0</v>
      </c>
      <c r="N122" s="12"/>
      <c r="O122" s="12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</row>
    <row r="123" spans="1:79" s="19" customFormat="1" ht="15.75" x14ac:dyDescent="0.25">
      <c r="A123" s="86" t="s">
        <v>9</v>
      </c>
      <c r="B123" s="15" t="s">
        <v>10</v>
      </c>
      <c r="C123" s="15">
        <v>1005113</v>
      </c>
      <c r="D123" s="115" t="s">
        <v>196</v>
      </c>
      <c r="E123" s="16" t="s">
        <v>12</v>
      </c>
      <c r="F123" s="17" t="s">
        <v>182</v>
      </c>
      <c r="G123" s="15" t="s">
        <v>145</v>
      </c>
      <c r="H123" s="16" t="s">
        <v>197</v>
      </c>
      <c r="I123" s="18" t="s">
        <v>134</v>
      </c>
      <c r="J123" s="88" t="s">
        <v>234</v>
      </c>
      <c r="K123" s="89">
        <v>3500000</v>
      </c>
      <c r="L123" s="89">
        <v>0</v>
      </c>
      <c r="M123" s="90">
        <v>0</v>
      </c>
      <c r="N123" s="12"/>
      <c r="O123" s="12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</row>
    <row r="124" spans="1:79" s="19" customFormat="1" ht="15.75" x14ac:dyDescent="0.25">
      <c r="A124" s="86" t="s">
        <v>9</v>
      </c>
      <c r="B124" s="15" t="s">
        <v>10</v>
      </c>
      <c r="C124" s="15">
        <v>1005113</v>
      </c>
      <c r="D124" s="115" t="s">
        <v>196</v>
      </c>
      <c r="E124" s="16" t="s">
        <v>12</v>
      </c>
      <c r="F124" s="17" t="s">
        <v>182</v>
      </c>
      <c r="G124" s="15" t="s">
        <v>145</v>
      </c>
      <c r="H124" s="16" t="s">
        <v>197</v>
      </c>
      <c r="I124" s="18" t="s">
        <v>134</v>
      </c>
      <c r="J124" s="88" t="s">
        <v>198</v>
      </c>
      <c r="K124" s="89">
        <v>0</v>
      </c>
      <c r="L124" s="89">
        <v>14500000</v>
      </c>
      <c r="M124" s="90">
        <v>9500000</v>
      </c>
      <c r="N124" s="12"/>
      <c r="O124" s="12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</row>
    <row r="125" spans="1:79" s="19" customFormat="1" ht="15.75" x14ac:dyDescent="0.25">
      <c r="A125" s="86" t="s">
        <v>9</v>
      </c>
      <c r="B125" s="15" t="s">
        <v>10</v>
      </c>
      <c r="C125" s="15">
        <v>1005115</v>
      </c>
      <c r="D125" s="115" t="s">
        <v>191</v>
      </c>
      <c r="E125" s="16" t="s">
        <v>12</v>
      </c>
      <c r="F125" s="17" t="s">
        <v>182</v>
      </c>
      <c r="G125" s="15" t="s">
        <v>145</v>
      </c>
      <c r="H125" s="16" t="s">
        <v>69</v>
      </c>
      <c r="I125" s="18"/>
      <c r="J125" s="88" t="s">
        <v>199</v>
      </c>
      <c r="K125" s="89">
        <v>0</v>
      </c>
      <c r="L125" s="89">
        <v>0</v>
      </c>
      <c r="M125" s="90">
        <v>6000000</v>
      </c>
      <c r="N125" s="12"/>
      <c r="O125" s="12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</row>
    <row r="126" spans="1:79" s="19" customFormat="1" ht="25.5" x14ac:dyDescent="0.25">
      <c r="A126" s="86" t="s">
        <v>9</v>
      </c>
      <c r="B126" s="15" t="s">
        <v>10</v>
      </c>
      <c r="C126" s="15">
        <v>1005142</v>
      </c>
      <c r="D126" s="139" t="s">
        <v>200</v>
      </c>
      <c r="E126" s="16" t="s">
        <v>12</v>
      </c>
      <c r="F126" s="17" t="s">
        <v>182</v>
      </c>
      <c r="G126" s="15" t="s">
        <v>145</v>
      </c>
      <c r="H126" s="16" t="s">
        <v>69</v>
      </c>
      <c r="I126" s="18" t="s">
        <v>201</v>
      </c>
      <c r="J126" s="88" t="s">
        <v>202</v>
      </c>
      <c r="K126" s="89">
        <v>1000000</v>
      </c>
      <c r="L126" s="89">
        <v>2000000</v>
      </c>
      <c r="M126" s="90">
        <v>2000000</v>
      </c>
      <c r="N126" s="12"/>
      <c r="O126" s="12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</row>
    <row r="127" spans="1:79" s="19" customFormat="1" ht="25.5" x14ac:dyDescent="0.25">
      <c r="A127" s="86" t="s">
        <v>9</v>
      </c>
      <c r="B127" s="15" t="s">
        <v>10</v>
      </c>
      <c r="C127" s="15">
        <v>1005141</v>
      </c>
      <c r="D127" s="139" t="s">
        <v>203</v>
      </c>
      <c r="E127" s="16" t="s">
        <v>12</v>
      </c>
      <c r="F127" s="17" t="s">
        <v>182</v>
      </c>
      <c r="G127" s="15" t="s">
        <v>145</v>
      </c>
      <c r="H127" s="16" t="s">
        <v>189</v>
      </c>
      <c r="I127" s="18" t="s">
        <v>204</v>
      </c>
      <c r="J127" s="88" t="s">
        <v>205</v>
      </c>
      <c r="K127" s="89">
        <v>1200000</v>
      </c>
      <c r="L127" s="89">
        <v>500000</v>
      </c>
      <c r="M127" s="90">
        <v>500000</v>
      </c>
      <c r="N127" s="12"/>
      <c r="O127" s="12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</row>
    <row r="128" spans="1:79" s="19" customFormat="1" ht="25.5" x14ac:dyDescent="0.25">
      <c r="A128" s="86" t="s">
        <v>9</v>
      </c>
      <c r="B128" s="15" t="s">
        <v>10</v>
      </c>
      <c r="C128" s="15">
        <v>1005140</v>
      </c>
      <c r="D128" s="139" t="s">
        <v>206</v>
      </c>
      <c r="E128" s="16" t="s">
        <v>12</v>
      </c>
      <c r="F128" s="17" t="s">
        <v>182</v>
      </c>
      <c r="G128" s="15" t="s">
        <v>145</v>
      </c>
      <c r="H128" s="16" t="s">
        <v>194</v>
      </c>
      <c r="I128" s="18" t="s">
        <v>207</v>
      </c>
      <c r="J128" s="88" t="s">
        <v>208</v>
      </c>
      <c r="K128" s="89">
        <v>1000000</v>
      </c>
      <c r="L128" s="89">
        <v>1000000</v>
      </c>
      <c r="M128" s="90">
        <v>1000000</v>
      </c>
      <c r="N128" s="12"/>
      <c r="O128" s="12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</row>
    <row r="129" spans="1:79" s="19" customFormat="1" ht="26.25" thickBot="1" x14ac:dyDescent="0.3">
      <c r="A129" s="68" t="s">
        <v>9</v>
      </c>
      <c r="B129" s="69" t="s">
        <v>10</v>
      </c>
      <c r="C129" s="69">
        <v>1005139</v>
      </c>
      <c r="D129" s="140" t="s">
        <v>209</v>
      </c>
      <c r="E129" s="71" t="s">
        <v>12</v>
      </c>
      <c r="F129" s="72" t="s">
        <v>182</v>
      </c>
      <c r="G129" s="69" t="s">
        <v>145</v>
      </c>
      <c r="H129" s="71" t="s">
        <v>54</v>
      </c>
      <c r="I129" s="73" t="s">
        <v>210</v>
      </c>
      <c r="J129" s="129" t="s">
        <v>211</v>
      </c>
      <c r="K129" s="75">
        <v>1000000</v>
      </c>
      <c r="L129" s="75">
        <v>2000000</v>
      </c>
      <c r="M129" s="97">
        <v>1000000</v>
      </c>
      <c r="N129" s="12"/>
      <c r="O129" s="12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</row>
    <row r="130" spans="1:79" ht="15.75" x14ac:dyDescent="0.25">
      <c r="A130" s="141"/>
      <c r="B130" s="141"/>
      <c r="C130" s="141"/>
      <c r="D130" s="141"/>
      <c r="E130" s="141"/>
      <c r="F130" s="141"/>
      <c r="G130" s="141"/>
      <c r="H130" s="141"/>
      <c r="I130" s="142"/>
      <c r="J130" s="142"/>
      <c r="K130" s="143"/>
      <c r="L130" s="143"/>
      <c r="M130" s="143"/>
      <c r="N130" s="12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</row>
    <row r="131" spans="1:79" ht="15.75" x14ac:dyDescent="0.25">
      <c r="A131" s="144"/>
      <c r="B131" s="144"/>
      <c r="C131" s="144"/>
      <c r="D131" s="144"/>
      <c r="E131" s="144"/>
      <c r="F131" s="144"/>
      <c r="G131" s="144"/>
      <c r="H131" s="144"/>
      <c r="I131" s="145"/>
      <c r="J131" s="145"/>
      <c r="K131" s="146"/>
      <c r="L131" s="146"/>
      <c r="M131" s="146"/>
      <c r="N131" s="12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</row>
    <row r="132" spans="1:79" ht="18" x14ac:dyDescent="0.25">
      <c r="A132" s="144"/>
      <c r="B132" s="144"/>
      <c r="C132" s="144"/>
      <c r="D132" s="147"/>
      <c r="E132"/>
      <c r="F132"/>
      <c r="G132"/>
      <c r="H132" s="148"/>
      <c r="I132"/>
      <c r="J132" s="149" t="s">
        <v>212</v>
      </c>
      <c r="K132" s="146"/>
      <c r="L132" s="146"/>
      <c r="M132" s="146"/>
      <c r="N132" s="12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</row>
    <row r="133" spans="1:79" ht="18.75" x14ac:dyDescent="0.3">
      <c r="A133" s="144"/>
      <c r="B133" s="144"/>
      <c r="C133" s="144"/>
      <c r="D133" s="150"/>
      <c r="E133"/>
      <c r="F133"/>
      <c r="G133"/>
      <c r="H133" s="148"/>
      <c r="I133"/>
      <c r="J133" s="149"/>
      <c r="K133" s="146"/>
      <c r="L133" s="146"/>
      <c r="M133" s="146"/>
      <c r="N133" s="12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</row>
    <row r="134" spans="1:79" ht="18.75" x14ac:dyDescent="0.3">
      <c r="A134" s="144"/>
      <c r="B134" s="144"/>
      <c r="C134" s="144"/>
      <c r="D134" s="150"/>
      <c r="E134"/>
      <c r="F134"/>
      <c r="G134"/>
      <c r="H134" s="148"/>
      <c r="I134"/>
      <c r="J134" s="149" t="s">
        <v>213</v>
      </c>
      <c r="K134" s="146"/>
      <c r="L134" s="146"/>
      <c r="M134" s="146"/>
      <c r="N134" s="12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</row>
    <row r="135" spans="1:79" ht="18.75" x14ac:dyDescent="0.3">
      <c r="A135" s="144"/>
      <c r="B135" s="144"/>
      <c r="C135" s="144"/>
      <c r="D135" s="150"/>
      <c r="E135"/>
      <c r="F135"/>
      <c r="G135"/>
      <c r="H135" s="148"/>
      <c r="I135"/>
      <c r="J135"/>
      <c r="K135" s="146"/>
      <c r="L135" s="146"/>
      <c r="M135" s="146"/>
      <c r="N135" s="12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</row>
    <row r="136" spans="1:79" ht="15.75" x14ac:dyDescent="0.25">
      <c r="A136" s="144"/>
      <c r="B136" s="144"/>
      <c r="C136" s="144"/>
      <c r="D136" s="144"/>
      <c r="E136" s="144"/>
      <c r="F136" s="144"/>
      <c r="G136" s="144"/>
      <c r="H136" s="144"/>
      <c r="I136" s="145"/>
      <c r="J136" s="145"/>
      <c r="K136" s="146"/>
      <c r="L136" s="146"/>
      <c r="M136" s="146"/>
      <c r="N136" s="12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</row>
    <row r="137" spans="1:79" ht="15.75" x14ac:dyDescent="0.25">
      <c r="A137" s="1"/>
      <c r="N137" s="12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</row>
    <row r="138" spans="1:79" ht="15.75" x14ac:dyDescent="0.25">
      <c r="A138" s="1"/>
      <c r="N138" s="12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</row>
    <row r="139" spans="1:79" ht="15.75" x14ac:dyDescent="0.25">
      <c r="A139" s="1"/>
      <c r="N139" s="12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</row>
    <row r="140" spans="1:79" ht="15.75" x14ac:dyDescent="0.25">
      <c r="A140" s="1"/>
      <c r="N140" s="12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</row>
    <row r="141" spans="1:79" ht="15.75" x14ac:dyDescent="0.25">
      <c r="A141" s="1"/>
      <c r="N141" s="12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</row>
    <row r="142" spans="1:79" ht="15.75" x14ac:dyDescent="0.25">
      <c r="A142" s="1"/>
      <c r="N142" s="12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</row>
    <row r="143" spans="1:79" ht="15.75" x14ac:dyDescent="0.25">
      <c r="A143" s="1"/>
      <c r="N143" s="12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</row>
    <row r="144" spans="1:79" ht="15.75" x14ac:dyDescent="0.25">
      <c r="A144" s="1"/>
      <c r="N144" s="12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</row>
    <row r="145" spans="1:79" ht="15.75" x14ac:dyDescent="0.25">
      <c r="A145" s="1"/>
      <c r="N145" s="12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</row>
    <row r="146" spans="1:79" ht="15.75" x14ac:dyDescent="0.25">
      <c r="A146" s="1"/>
      <c r="D146" s="1"/>
      <c r="E146" s="33"/>
      <c r="F146" s="1"/>
      <c r="G146" s="33"/>
      <c r="H146" s="1"/>
      <c r="I146" s="33"/>
      <c r="J146" s="1"/>
      <c r="K146" s="1"/>
      <c r="L146" s="1"/>
      <c r="M146" s="1"/>
      <c r="N146" s="12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</row>
    <row r="147" spans="1:79" ht="15.75" x14ac:dyDescent="0.25">
      <c r="A147" s="1"/>
      <c r="D147" s="1"/>
      <c r="E147" s="33"/>
      <c r="F147" s="1"/>
      <c r="G147" s="33"/>
      <c r="H147" s="1"/>
      <c r="I147" s="33"/>
      <c r="J147" s="1"/>
      <c r="K147" s="1"/>
      <c r="L147" s="1"/>
      <c r="M147" s="1"/>
      <c r="N147" s="12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</row>
    <row r="148" spans="1:79" ht="15.75" x14ac:dyDescent="0.25">
      <c r="A148" s="1"/>
      <c r="D148" s="1"/>
      <c r="E148" s="33"/>
      <c r="F148" s="1"/>
      <c r="G148" s="33"/>
      <c r="H148" s="1"/>
      <c r="I148" s="33"/>
      <c r="J148" s="1"/>
      <c r="K148" s="1"/>
      <c r="L148" s="1"/>
      <c r="M148" s="1"/>
      <c r="N148" s="12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</row>
    <row r="149" spans="1:79" ht="15.75" x14ac:dyDescent="0.25">
      <c r="A149" s="1"/>
      <c r="D149" s="1"/>
      <c r="E149" s="33"/>
      <c r="F149" s="1"/>
      <c r="G149" s="33"/>
      <c r="H149" s="1"/>
      <c r="I149" s="33"/>
      <c r="J149" s="1"/>
      <c r="K149" s="1"/>
      <c r="L149" s="1"/>
      <c r="M149" s="1"/>
      <c r="N149" s="12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</row>
    <row r="150" spans="1:79" ht="15.75" x14ac:dyDescent="0.25">
      <c r="A150" s="1"/>
      <c r="D150" s="1"/>
      <c r="E150" s="33"/>
      <c r="F150" s="1"/>
      <c r="G150" s="33"/>
      <c r="H150" s="1"/>
      <c r="I150" s="33"/>
      <c r="J150" s="1"/>
      <c r="K150" s="1"/>
      <c r="L150" s="1"/>
      <c r="M150" s="1"/>
      <c r="N150" s="12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</row>
    <row r="151" spans="1:79" ht="15.75" x14ac:dyDescent="0.25">
      <c r="A151" s="1"/>
      <c r="D151" s="1"/>
      <c r="E151" s="33"/>
      <c r="F151" s="1"/>
      <c r="G151" s="33"/>
      <c r="H151" s="1"/>
      <c r="I151" s="33"/>
      <c r="J151" s="1"/>
      <c r="K151" s="1"/>
      <c r="L151" s="1"/>
      <c r="M151" s="1"/>
      <c r="N151" s="12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</row>
    <row r="152" spans="1:79" ht="15.75" x14ac:dyDescent="0.25">
      <c r="A152" s="1"/>
      <c r="D152" s="1"/>
      <c r="E152" s="33"/>
      <c r="F152" s="1"/>
      <c r="G152" s="33"/>
      <c r="H152" s="1"/>
      <c r="I152" s="33"/>
      <c r="J152" s="1"/>
      <c r="K152" s="1"/>
      <c r="L152" s="1"/>
      <c r="M152" s="1"/>
      <c r="N152" s="12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</row>
    <row r="153" spans="1:79" ht="15.75" x14ac:dyDescent="0.25">
      <c r="A153" s="1"/>
      <c r="D153" s="1"/>
      <c r="E153" s="33"/>
      <c r="F153" s="1"/>
      <c r="G153" s="33"/>
      <c r="H153" s="1"/>
      <c r="I153" s="33"/>
      <c r="J153" s="1"/>
      <c r="K153" s="1"/>
      <c r="L153" s="1"/>
      <c r="M153" s="1"/>
      <c r="N153" s="12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</row>
    <row r="154" spans="1:79" ht="15.75" x14ac:dyDescent="0.25">
      <c r="A154" s="1"/>
      <c r="D154" s="1"/>
      <c r="E154" s="33"/>
      <c r="F154" s="1"/>
      <c r="G154" s="33"/>
      <c r="H154" s="1"/>
      <c r="I154" s="33"/>
      <c r="J154" s="1"/>
      <c r="K154" s="1"/>
      <c r="L154" s="1"/>
      <c r="M154" s="1"/>
      <c r="N154" s="12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</row>
    <row r="155" spans="1:79" ht="15.75" x14ac:dyDescent="0.25">
      <c r="A155" s="1"/>
      <c r="D155" s="1"/>
      <c r="E155" s="33"/>
      <c r="F155" s="1"/>
      <c r="G155" s="33"/>
      <c r="H155" s="1"/>
      <c r="I155" s="33"/>
      <c r="J155" s="1"/>
      <c r="K155" s="1"/>
      <c r="L155" s="1"/>
      <c r="M155" s="1"/>
      <c r="N155" s="12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</row>
    <row r="156" spans="1:79" ht="15.75" x14ac:dyDescent="0.25">
      <c r="A156" s="1"/>
      <c r="D156" s="1"/>
      <c r="E156" s="33"/>
      <c r="F156" s="1"/>
      <c r="G156" s="33"/>
      <c r="H156" s="1"/>
      <c r="I156" s="33"/>
      <c r="J156" s="1"/>
      <c r="K156" s="1"/>
      <c r="L156" s="1"/>
      <c r="M156" s="1"/>
      <c r="N156" s="12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</row>
    <row r="157" spans="1:79" ht="15.75" x14ac:dyDescent="0.25">
      <c r="A157" s="1"/>
      <c r="D157" s="1"/>
      <c r="E157" s="33"/>
      <c r="F157" s="1"/>
      <c r="G157" s="33"/>
      <c r="H157" s="1"/>
      <c r="I157" s="33"/>
      <c r="J157" s="1"/>
      <c r="K157" s="1"/>
      <c r="L157" s="1"/>
      <c r="M157" s="1"/>
      <c r="N157" s="12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</row>
    <row r="158" spans="1:79" ht="15.75" x14ac:dyDescent="0.25">
      <c r="A158" s="1"/>
      <c r="D158" s="1"/>
      <c r="E158" s="33"/>
      <c r="F158" s="1"/>
      <c r="G158" s="33"/>
      <c r="H158" s="1"/>
      <c r="I158" s="33"/>
      <c r="J158" s="1"/>
      <c r="K158" s="1"/>
      <c r="L158" s="1"/>
      <c r="M158" s="1"/>
      <c r="N158" s="12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</row>
    <row r="159" spans="1:79" ht="15.75" x14ac:dyDescent="0.25">
      <c r="A159" s="1"/>
      <c r="D159" s="1"/>
      <c r="E159" s="33"/>
      <c r="F159" s="1"/>
      <c r="G159" s="33"/>
      <c r="H159" s="1"/>
      <c r="I159" s="33"/>
      <c r="J159" s="1"/>
      <c r="K159" s="1"/>
      <c r="L159" s="1"/>
      <c r="M159" s="1"/>
      <c r="N159" s="12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</row>
    <row r="160" spans="1:79" ht="15.75" x14ac:dyDescent="0.25">
      <c r="A160" s="1"/>
      <c r="D160" s="1"/>
      <c r="E160" s="33"/>
      <c r="F160" s="1"/>
      <c r="G160" s="33"/>
      <c r="H160" s="1"/>
      <c r="I160" s="33"/>
      <c r="J160" s="1"/>
      <c r="K160" s="1"/>
      <c r="L160" s="1"/>
      <c r="M160" s="1"/>
      <c r="N160" s="12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</row>
    <row r="161" spans="1:79" ht="15.75" x14ac:dyDescent="0.25">
      <c r="A161" s="1"/>
      <c r="D161" s="1"/>
      <c r="E161" s="33"/>
      <c r="F161" s="1"/>
      <c r="G161" s="33"/>
      <c r="H161" s="1"/>
      <c r="I161" s="33"/>
      <c r="J161" s="1"/>
      <c r="K161" s="1"/>
      <c r="L161" s="1"/>
      <c r="M161" s="1"/>
      <c r="N161" s="12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</row>
    <row r="162" spans="1:79" ht="15.75" x14ac:dyDescent="0.25">
      <c r="A162" s="1"/>
      <c r="D162" s="1"/>
      <c r="E162" s="33"/>
      <c r="F162" s="1"/>
      <c r="G162" s="33"/>
      <c r="H162" s="1"/>
      <c r="I162" s="33"/>
      <c r="J162" s="1"/>
      <c r="K162" s="1"/>
      <c r="L162" s="1"/>
      <c r="M162" s="1"/>
      <c r="N162" s="12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</row>
    <row r="163" spans="1:79" ht="15.75" x14ac:dyDescent="0.25">
      <c r="A163" s="1"/>
      <c r="D163" s="1"/>
      <c r="E163" s="33"/>
      <c r="F163" s="1"/>
      <c r="G163" s="33"/>
      <c r="H163" s="1"/>
      <c r="I163" s="33"/>
      <c r="J163" s="1"/>
      <c r="K163" s="1"/>
      <c r="L163" s="1"/>
      <c r="M163" s="1"/>
      <c r="N163" s="12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</row>
    <row r="164" spans="1:79" ht="15.75" x14ac:dyDescent="0.25">
      <c r="A164" s="1"/>
      <c r="D164" s="1"/>
      <c r="E164" s="33"/>
      <c r="F164" s="1"/>
      <c r="G164" s="33"/>
      <c r="H164" s="1"/>
      <c r="I164" s="33"/>
      <c r="J164" s="1"/>
      <c r="K164" s="1"/>
      <c r="L164" s="1"/>
      <c r="M164" s="1"/>
      <c r="N164" s="12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</row>
    <row r="165" spans="1:79" ht="15.75" x14ac:dyDescent="0.25">
      <c r="A165" s="1"/>
      <c r="D165" s="1"/>
      <c r="E165" s="33"/>
      <c r="F165" s="1"/>
      <c r="G165" s="33"/>
      <c r="H165" s="1"/>
      <c r="I165" s="33"/>
      <c r="J165" s="1"/>
      <c r="K165" s="1"/>
      <c r="L165" s="1"/>
      <c r="M165" s="1"/>
      <c r="N165" s="12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</row>
    <row r="166" spans="1:79" ht="15.75" x14ac:dyDescent="0.25">
      <c r="A166" s="1"/>
      <c r="D166" s="1"/>
      <c r="E166" s="33"/>
      <c r="F166" s="1"/>
      <c r="G166" s="33"/>
      <c r="H166" s="1"/>
      <c r="I166" s="33"/>
      <c r="J166" s="1"/>
      <c r="K166" s="1"/>
      <c r="L166" s="1"/>
      <c r="M166" s="1"/>
      <c r="N166" s="12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</row>
    <row r="167" spans="1:79" ht="15.75" x14ac:dyDescent="0.25">
      <c r="A167" s="1"/>
      <c r="D167" s="1"/>
      <c r="E167" s="33"/>
      <c r="F167" s="1"/>
      <c r="G167" s="33"/>
      <c r="H167" s="1"/>
      <c r="I167" s="33"/>
      <c r="J167" s="1"/>
      <c r="K167" s="1"/>
      <c r="L167" s="1"/>
      <c r="M167" s="1"/>
      <c r="N167" s="12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</row>
    <row r="168" spans="1:79" ht="15.75" x14ac:dyDescent="0.25">
      <c r="A168" s="1"/>
      <c r="D168" s="1"/>
      <c r="E168" s="33"/>
      <c r="F168" s="1"/>
      <c r="G168" s="33"/>
      <c r="H168" s="1"/>
      <c r="I168" s="33"/>
      <c r="J168" s="1"/>
      <c r="K168" s="1"/>
      <c r="L168" s="1"/>
      <c r="M168" s="1"/>
      <c r="N168" s="12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</row>
    <row r="169" spans="1:79" ht="15.75" x14ac:dyDescent="0.25">
      <c r="A169" s="1"/>
      <c r="D169" s="1"/>
      <c r="E169" s="33"/>
      <c r="F169" s="1"/>
      <c r="G169" s="33"/>
      <c r="H169" s="1"/>
      <c r="I169" s="33"/>
      <c r="J169" s="1"/>
      <c r="K169" s="1"/>
      <c r="L169" s="1"/>
      <c r="M169" s="1"/>
      <c r="N169" s="12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</row>
    <row r="170" spans="1:79" ht="15.75" x14ac:dyDescent="0.25">
      <c r="A170" s="1"/>
      <c r="D170" s="1"/>
      <c r="E170" s="33"/>
      <c r="F170" s="1"/>
      <c r="G170" s="33"/>
      <c r="H170" s="1"/>
      <c r="I170" s="33"/>
      <c r="J170" s="1"/>
      <c r="K170" s="1"/>
      <c r="L170" s="1"/>
      <c r="M170" s="1"/>
      <c r="N170" s="12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</row>
    <row r="171" spans="1:79" ht="15.75" x14ac:dyDescent="0.25">
      <c r="A171" s="1"/>
      <c r="D171" s="1"/>
      <c r="E171" s="33"/>
      <c r="F171" s="1"/>
      <c r="G171" s="33"/>
      <c r="H171" s="1"/>
      <c r="I171" s="33"/>
      <c r="J171" s="1"/>
      <c r="K171" s="1"/>
      <c r="L171" s="1"/>
      <c r="M171" s="1"/>
      <c r="N171" s="12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</row>
    <row r="172" spans="1:79" ht="15.75" x14ac:dyDescent="0.25">
      <c r="A172" s="1"/>
      <c r="D172" s="1"/>
      <c r="E172" s="33"/>
      <c r="F172" s="1"/>
      <c r="G172" s="33"/>
      <c r="H172" s="1"/>
      <c r="I172" s="33"/>
      <c r="J172" s="1"/>
      <c r="K172" s="1"/>
      <c r="L172" s="1"/>
      <c r="M172" s="1"/>
      <c r="N172" s="12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</row>
    <row r="173" spans="1:79" ht="15.75" x14ac:dyDescent="0.25">
      <c r="A173" s="1"/>
      <c r="D173" s="1"/>
      <c r="E173" s="33"/>
      <c r="F173" s="1"/>
      <c r="G173" s="33"/>
      <c r="H173" s="1"/>
      <c r="I173" s="33"/>
      <c r="J173" s="1"/>
      <c r="K173" s="1"/>
      <c r="L173" s="1"/>
      <c r="M173" s="1"/>
      <c r="N173" s="12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</row>
    <row r="174" spans="1:79" ht="15.75" x14ac:dyDescent="0.25">
      <c r="A174" s="1"/>
      <c r="D174" s="1"/>
      <c r="E174" s="33"/>
      <c r="F174" s="1"/>
      <c r="G174" s="33"/>
      <c r="H174" s="1"/>
      <c r="I174" s="33"/>
      <c r="J174" s="1"/>
      <c r="K174" s="1"/>
      <c r="L174" s="1"/>
      <c r="M174" s="1"/>
      <c r="N174" s="12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</row>
    <row r="175" spans="1:79" ht="15.75" x14ac:dyDescent="0.25">
      <c r="A175" s="1"/>
      <c r="D175" s="1"/>
      <c r="E175" s="33"/>
      <c r="F175" s="1"/>
      <c r="G175" s="33"/>
      <c r="H175" s="1"/>
      <c r="I175" s="33"/>
      <c r="J175" s="1"/>
      <c r="K175" s="1"/>
      <c r="L175" s="1"/>
      <c r="M175" s="1"/>
      <c r="N175" s="12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</row>
    <row r="176" spans="1:79" ht="15.75" x14ac:dyDescent="0.25">
      <c r="A176" s="1"/>
      <c r="D176" s="1"/>
      <c r="E176" s="33"/>
      <c r="F176" s="1"/>
      <c r="G176" s="33"/>
      <c r="H176" s="1"/>
      <c r="I176" s="33"/>
      <c r="J176" s="1"/>
      <c r="K176" s="1"/>
      <c r="L176" s="1"/>
      <c r="M176" s="1"/>
      <c r="N176" s="12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</row>
    <row r="177" spans="1:79" ht="15.75" x14ac:dyDescent="0.25">
      <c r="A177" s="1"/>
      <c r="D177" s="1"/>
      <c r="E177" s="33"/>
      <c r="F177" s="1"/>
      <c r="G177" s="33"/>
      <c r="H177" s="1"/>
      <c r="I177" s="33"/>
      <c r="J177" s="1"/>
      <c r="K177" s="1"/>
      <c r="L177" s="1"/>
      <c r="M177" s="1"/>
      <c r="N177" s="12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</row>
    <row r="178" spans="1:79" ht="15.75" x14ac:dyDescent="0.25">
      <c r="A178" s="1"/>
      <c r="D178" s="1"/>
      <c r="E178" s="33"/>
      <c r="F178" s="1"/>
      <c r="G178" s="33"/>
      <c r="H178" s="1"/>
      <c r="I178" s="33"/>
      <c r="J178" s="1"/>
      <c r="K178" s="1"/>
      <c r="L178" s="1"/>
      <c r="M178" s="1"/>
      <c r="N178" s="12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</row>
    <row r="179" spans="1:79" ht="15.75" x14ac:dyDescent="0.25">
      <c r="A179" s="1"/>
      <c r="D179" s="1"/>
      <c r="E179" s="33"/>
      <c r="F179" s="1"/>
      <c r="G179" s="33"/>
      <c r="H179" s="1"/>
      <c r="I179" s="33"/>
      <c r="J179" s="1"/>
      <c r="K179" s="1"/>
      <c r="L179" s="1"/>
      <c r="M179" s="1"/>
      <c r="N179" s="12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</row>
    <row r="180" spans="1:79" ht="15.75" x14ac:dyDescent="0.25">
      <c r="A180" s="1"/>
      <c r="D180" s="1"/>
      <c r="E180" s="33"/>
      <c r="F180" s="1"/>
      <c r="G180" s="33"/>
      <c r="H180" s="1"/>
      <c r="I180" s="33"/>
      <c r="J180" s="1"/>
      <c r="K180" s="1"/>
      <c r="L180" s="1"/>
      <c r="M180" s="1"/>
      <c r="N180" s="12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</row>
    <row r="181" spans="1:79" ht="15.75" x14ac:dyDescent="0.25">
      <c r="A181" s="1"/>
      <c r="D181" s="1"/>
      <c r="E181" s="33"/>
      <c r="F181" s="1"/>
      <c r="G181" s="33"/>
      <c r="H181" s="1"/>
      <c r="I181" s="33"/>
      <c r="J181" s="1"/>
      <c r="K181" s="1"/>
      <c r="L181" s="1"/>
      <c r="M181" s="1"/>
      <c r="N181" s="12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</row>
    <row r="182" spans="1:79" ht="15.75" x14ac:dyDescent="0.25">
      <c r="A182" s="1"/>
      <c r="D182" s="1"/>
      <c r="E182" s="33"/>
      <c r="F182" s="1"/>
      <c r="G182" s="33"/>
      <c r="H182" s="1"/>
      <c r="I182" s="33"/>
      <c r="J182" s="1"/>
      <c r="K182" s="1"/>
      <c r="L182" s="1"/>
      <c r="M182" s="1"/>
      <c r="N182" s="12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</row>
    <row r="183" spans="1:79" ht="15.75" x14ac:dyDescent="0.25">
      <c r="A183" s="1"/>
      <c r="D183" s="1"/>
      <c r="E183" s="33"/>
      <c r="F183" s="1"/>
      <c r="G183" s="33"/>
      <c r="H183" s="1"/>
      <c r="I183" s="33"/>
      <c r="J183" s="1"/>
      <c r="K183" s="1"/>
      <c r="L183" s="1"/>
      <c r="M183" s="1"/>
      <c r="N183" s="12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</row>
    <row r="184" spans="1:79" ht="15.75" x14ac:dyDescent="0.25">
      <c r="A184" s="1"/>
      <c r="D184" s="1"/>
      <c r="E184" s="33"/>
      <c r="F184" s="1"/>
      <c r="G184" s="33"/>
      <c r="H184" s="1"/>
      <c r="I184" s="33"/>
      <c r="J184" s="1"/>
      <c r="K184" s="1"/>
      <c r="L184" s="1"/>
      <c r="M184" s="1"/>
      <c r="N184" s="12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</row>
    <row r="185" spans="1:79" ht="15.75" x14ac:dyDescent="0.25">
      <c r="A185" s="1"/>
      <c r="D185" s="1"/>
      <c r="E185" s="33"/>
      <c r="F185" s="1"/>
      <c r="G185" s="33"/>
      <c r="H185" s="1"/>
      <c r="I185" s="33"/>
      <c r="J185" s="1"/>
      <c r="K185" s="1"/>
      <c r="L185" s="1"/>
      <c r="M185" s="1"/>
      <c r="N185" s="12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</row>
    <row r="186" spans="1:79" ht="15.75" x14ac:dyDescent="0.25">
      <c r="A186" s="1"/>
      <c r="D186" s="1"/>
      <c r="E186" s="33"/>
      <c r="F186" s="1"/>
      <c r="G186" s="33"/>
      <c r="H186" s="1"/>
      <c r="I186" s="33"/>
      <c r="J186" s="1"/>
      <c r="K186" s="1"/>
      <c r="L186" s="1"/>
      <c r="M186" s="1"/>
      <c r="N186" s="12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</row>
    <row r="187" spans="1:79" ht="15.75" x14ac:dyDescent="0.25">
      <c r="A187" s="1"/>
      <c r="D187" s="1"/>
      <c r="E187" s="33"/>
      <c r="F187" s="1"/>
      <c r="G187" s="33"/>
      <c r="H187" s="1"/>
      <c r="I187" s="33"/>
      <c r="J187" s="1"/>
      <c r="K187" s="1"/>
      <c r="L187" s="1"/>
      <c r="M187" s="1"/>
      <c r="N187" s="12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</row>
    <row r="188" spans="1:79" ht="15.75" x14ac:dyDescent="0.25">
      <c r="A188" s="1"/>
      <c r="D188" s="1"/>
      <c r="E188" s="33"/>
      <c r="F188" s="1"/>
      <c r="G188" s="33"/>
      <c r="H188" s="1"/>
      <c r="I188" s="33"/>
      <c r="J188" s="1"/>
      <c r="K188" s="1"/>
      <c r="L188" s="1"/>
      <c r="M188" s="1"/>
      <c r="N188" s="12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</row>
    <row r="189" spans="1:79" ht="15.75" x14ac:dyDescent="0.25">
      <c r="A189" s="1"/>
      <c r="D189" s="1"/>
      <c r="E189" s="33"/>
      <c r="F189" s="1"/>
      <c r="G189" s="33"/>
      <c r="H189" s="1"/>
      <c r="I189" s="33"/>
      <c r="J189" s="1"/>
      <c r="K189" s="1"/>
      <c r="L189" s="1"/>
      <c r="M189" s="1"/>
      <c r="N189" s="12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</row>
    <row r="190" spans="1:79" ht="15.75" x14ac:dyDescent="0.25">
      <c r="A190" s="1"/>
      <c r="D190" s="1"/>
      <c r="E190" s="33"/>
      <c r="F190" s="1"/>
      <c r="G190" s="33"/>
      <c r="H190" s="1"/>
      <c r="I190" s="33"/>
      <c r="J190" s="1"/>
      <c r="K190" s="1"/>
      <c r="L190" s="1"/>
      <c r="M190" s="1"/>
      <c r="N190" s="12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</row>
    <row r="191" spans="1:79" ht="15.75" x14ac:dyDescent="0.25">
      <c r="A191" s="1"/>
      <c r="D191" s="1"/>
      <c r="E191" s="33"/>
      <c r="F191" s="1"/>
      <c r="G191" s="33"/>
      <c r="H191" s="1"/>
      <c r="I191" s="33"/>
      <c r="J191" s="1"/>
      <c r="K191" s="1"/>
      <c r="L191" s="1"/>
      <c r="M191" s="1"/>
      <c r="N191" s="12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</row>
    <row r="192" spans="1:79" ht="15.75" x14ac:dyDescent="0.25">
      <c r="A192" s="1"/>
      <c r="D192" s="1"/>
      <c r="E192" s="33"/>
      <c r="F192" s="1"/>
      <c r="G192" s="33"/>
      <c r="H192" s="1"/>
      <c r="I192" s="33"/>
      <c r="J192" s="1"/>
      <c r="K192" s="1"/>
      <c r="L192" s="1"/>
      <c r="M192" s="1"/>
      <c r="N192" s="12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</row>
    <row r="193" spans="1:79" ht="15.75" x14ac:dyDescent="0.25">
      <c r="A193" s="1"/>
      <c r="D193" s="1"/>
      <c r="E193" s="33"/>
      <c r="F193" s="1"/>
      <c r="G193" s="33"/>
      <c r="H193" s="1"/>
      <c r="I193" s="33"/>
      <c r="J193" s="1"/>
      <c r="K193" s="1"/>
      <c r="L193" s="1"/>
      <c r="M193" s="1"/>
      <c r="N193" s="12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</row>
    <row r="194" spans="1:79" ht="15.75" x14ac:dyDescent="0.25">
      <c r="A194" s="1"/>
      <c r="D194" s="1"/>
      <c r="E194" s="33"/>
      <c r="F194" s="1"/>
      <c r="G194" s="33"/>
      <c r="H194" s="1"/>
      <c r="I194" s="33"/>
      <c r="J194" s="1"/>
      <c r="K194" s="1"/>
      <c r="L194" s="1"/>
      <c r="M194" s="1"/>
      <c r="N194" s="12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</row>
    <row r="195" spans="1:79" ht="15.75" x14ac:dyDescent="0.25">
      <c r="A195" s="1"/>
      <c r="D195" s="1"/>
      <c r="E195" s="33"/>
      <c r="F195" s="1"/>
      <c r="G195" s="33"/>
      <c r="H195" s="1"/>
      <c r="I195" s="33"/>
      <c r="J195" s="1"/>
      <c r="K195" s="1"/>
      <c r="L195" s="1"/>
      <c r="M195" s="1"/>
      <c r="N195" s="12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</row>
    <row r="196" spans="1:79" ht="15.75" x14ac:dyDescent="0.25">
      <c r="A196" s="1"/>
      <c r="D196" s="1"/>
      <c r="E196" s="33"/>
      <c r="F196" s="1"/>
      <c r="G196" s="33"/>
      <c r="H196" s="1"/>
      <c r="I196" s="33"/>
      <c r="J196" s="1"/>
      <c r="K196" s="1"/>
      <c r="L196" s="1"/>
      <c r="M196" s="1"/>
      <c r="N196" s="12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</row>
    <row r="197" spans="1:79" ht="15.75" x14ac:dyDescent="0.25">
      <c r="A197" s="1"/>
      <c r="D197" s="1"/>
      <c r="E197" s="33"/>
      <c r="F197" s="1"/>
      <c r="G197" s="33"/>
      <c r="H197" s="1"/>
      <c r="I197" s="33"/>
      <c r="J197" s="1"/>
      <c r="K197" s="1"/>
      <c r="L197" s="1"/>
      <c r="M197" s="1"/>
      <c r="N197" s="12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</row>
    <row r="198" spans="1:79" ht="15.75" x14ac:dyDescent="0.25">
      <c r="A198" s="1"/>
      <c r="D198" s="1"/>
      <c r="E198" s="33"/>
      <c r="F198" s="1"/>
      <c r="G198" s="33"/>
      <c r="H198" s="1"/>
      <c r="I198" s="33"/>
      <c r="J198" s="1"/>
      <c r="K198" s="1"/>
      <c r="L198" s="1"/>
      <c r="M198" s="1"/>
      <c r="N198" s="12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</row>
    <row r="199" spans="1:79" ht="15.75" x14ac:dyDescent="0.25">
      <c r="A199" s="1"/>
      <c r="D199" s="1"/>
      <c r="E199" s="33"/>
      <c r="F199" s="1"/>
      <c r="G199" s="33"/>
      <c r="H199" s="1"/>
      <c r="I199" s="33"/>
      <c r="J199" s="1"/>
      <c r="K199" s="1"/>
      <c r="L199" s="1"/>
      <c r="M199" s="1"/>
      <c r="N199" s="12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</row>
    <row r="200" spans="1:79" ht="15.75" x14ac:dyDescent="0.25">
      <c r="A200" s="1"/>
      <c r="D200" s="1"/>
      <c r="E200" s="33"/>
      <c r="F200" s="1"/>
      <c r="G200" s="33"/>
      <c r="H200" s="1"/>
      <c r="I200" s="33"/>
      <c r="J200" s="1"/>
      <c r="K200" s="1"/>
      <c r="L200" s="1"/>
      <c r="M200" s="1"/>
      <c r="N200" s="12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</row>
    <row r="201" spans="1:79" ht="15.75" x14ac:dyDescent="0.25">
      <c r="A201" s="1"/>
      <c r="D201" s="1"/>
      <c r="E201" s="33"/>
      <c r="F201" s="1"/>
      <c r="G201" s="33"/>
      <c r="H201" s="1"/>
      <c r="I201" s="33"/>
      <c r="J201" s="1"/>
      <c r="K201" s="1"/>
      <c r="L201" s="1"/>
      <c r="M201" s="1"/>
      <c r="N201" s="12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</row>
    <row r="202" spans="1:79" ht="15.75" x14ac:dyDescent="0.25">
      <c r="A202" s="1"/>
      <c r="D202" s="1"/>
      <c r="E202" s="33"/>
      <c r="F202" s="1"/>
      <c r="G202" s="33"/>
      <c r="H202" s="1"/>
      <c r="I202" s="33"/>
      <c r="J202" s="1"/>
      <c r="K202" s="1"/>
      <c r="L202" s="1"/>
      <c r="M202" s="1"/>
      <c r="N202" s="12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</row>
    <row r="203" spans="1:79" ht="15.75" x14ac:dyDescent="0.25">
      <c r="A203" s="1"/>
      <c r="D203" s="1"/>
      <c r="E203" s="33"/>
      <c r="F203" s="1"/>
      <c r="G203" s="33"/>
      <c r="H203" s="1"/>
      <c r="I203" s="33"/>
      <c r="J203" s="1"/>
      <c r="K203" s="1"/>
      <c r="L203" s="1"/>
      <c r="M203" s="1"/>
      <c r="N203" s="12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</row>
    <row r="204" spans="1:79" ht="15.75" x14ac:dyDescent="0.25">
      <c r="A204" s="1"/>
      <c r="D204" s="1"/>
      <c r="E204" s="33"/>
      <c r="F204" s="1"/>
      <c r="G204" s="33"/>
      <c r="H204" s="1"/>
      <c r="I204" s="33"/>
      <c r="J204" s="1"/>
      <c r="K204" s="1"/>
      <c r="L204" s="1"/>
      <c r="M204" s="1"/>
      <c r="N204" s="12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</row>
    <row r="205" spans="1:79" ht="15.75" x14ac:dyDescent="0.25">
      <c r="A205" s="1"/>
      <c r="D205" s="1"/>
      <c r="E205" s="33"/>
      <c r="F205" s="1"/>
      <c r="G205" s="33"/>
      <c r="H205" s="1"/>
      <c r="I205" s="33"/>
      <c r="J205" s="1"/>
      <c r="K205" s="1"/>
      <c r="L205" s="1"/>
      <c r="M205" s="1"/>
      <c r="N205" s="12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</row>
    <row r="206" spans="1:79" ht="15.75" x14ac:dyDescent="0.25">
      <c r="A206" s="1"/>
      <c r="D206" s="1"/>
      <c r="E206" s="33"/>
      <c r="F206" s="1"/>
      <c r="G206" s="33"/>
      <c r="H206" s="1"/>
      <c r="I206" s="33"/>
      <c r="J206" s="1"/>
      <c r="K206" s="1"/>
      <c r="L206" s="1"/>
      <c r="M206" s="1"/>
      <c r="N206" s="12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</row>
    <row r="207" spans="1:79" ht="15.75" x14ac:dyDescent="0.25">
      <c r="A207" s="1"/>
      <c r="D207" s="1"/>
      <c r="E207" s="33"/>
      <c r="F207" s="1"/>
      <c r="G207" s="33"/>
      <c r="H207" s="1"/>
      <c r="I207" s="33"/>
      <c r="J207" s="1"/>
      <c r="K207" s="1"/>
      <c r="L207" s="1"/>
      <c r="M207" s="1"/>
      <c r="N207" s="12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</row>
    <row r="208" spans="1:79" ht="15.75" x14ac:dyDescent="0.25">
      <c r="A208" s="1"/>
      <c r="D208" s="1"/>
      <c r="E208" s="33"/>
      <c r="F208" s="1"/>
      <c r="G208" s="33"/>
      <c r="H208" s="1"/>
      <c r="I208" s="33"/>
      <c r="J208" s="1"/>
      <c r="K208" s="1"/>
      <c r="L208" s="1"/>
      <c r="M208" s="1"/>
      <c r="N208" s="12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</row>
    <row r="209" spans="1:79" ht="15.75" x14ac:dyDescent="0.25">
      <c r="A209" s="1"/>
      <c r="D209" s="1"/>
      <c r="E209" s="33"/>
      <c r="F209" s="1"/>
      <c r="G209" s="33"/>
      <c r="H209" s="1"/>
      <c r="I209" s="33"/>
      <c r="J209" s="1"/>
      <c r="K209" s="1"/>
      <c r="L209" s="1"/>
      <c r="M209" s="1"/>
      <c r="N209" s="12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</row>
    <row r="210" spans="1:79" ht="15.75" x14ac:dyDescent="0.25">
      <c r="A210" s="1"/>
      <c r="D210" s="1"/>
      <c r="E210" s="33"/>
      <c r="F210" s="1"/>
      <c r="G210" s="33"/>
      <c r="H210" s="1"/>
      <c r="I210" s="33"/>
      <c r="J210" s="1"/>
      <c r="K210" s="1"/>
      <c r="L210" s="1"/>
      <c r="M210" s="1"/>
      <c r="N210" s="12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</row>
    <row r="211" spans="1:79" ht="15.75" x14ac:dyDescent="0.25">
      <c r="A211" s="1"/>
      <c r="D211" s="1"/>
      <c r="E211" s="33"/>
      <c r="F211" s="1"/>
      <c r="G211" s="33"/>
      <c r="H211" s="1"/>
      <c r="I211" s="33"/>
      <c r="J211" s="1"/>
      <c r="K211" s="1"/>
      <c r="L211" s="1"/>
      <c r="M211" s="1"/>
      <c r="N211" s="12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</row>
    <row r="212" spans="1:79" ht="15.75" x14ac:dyDescent="0.25">
      <c r="A212" s="1"/>
      <c r="D212" s="1"/>
      <c r="E212" s="33"/>
      <c r="F212" s="1"/>
      <c r="G212" s="33"/>
      <c r="H212" s="1"/>
      <c r="I212" s="33"/>
      <c r="J212" s="1"/>
      <c r="K212" s="1"/>
      <c r="L212" s="1"/>
      <c r="M212" s="1"/>
      <c r="N212" s="12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</row>
    <row r="213" spans="1:79" ht="15.75" x14ac:dyDescent="0.25">
      <c r="A213" s="1"/>
      <c r="D213" s="1"/>
      <c r="E213" s="33"/>
      <c r="F213" s="1"/>
      <c r="G213" s="33"/>
      <c r="H213" s="1"/>
      <c r="I213" s="33"/>
      <c r="J213" s="1"/>
      <c r="K213" s="1"/>
      <c r="L213" s="1"/>
      <c r="M213" s="1"/>
      <c r="N213" s="12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</row>
    <row r="214" spans="1:79" ht="15.75" x14ac:dyDescent="0.25">
      <c r="A214" s="1"/>
      <c r="D214" s="1"/>
      <c r="E214" s="33"/>
      <c r="F214" s="1"/>
      <c r="G214" s="33"/>
      <c r="H214" s="1"/>
      <c r="I214" s="33"/>
      <c r="J214" s="1"/>
      <c r="K214" s="1"/>
      <c r="L214" s="1"/>
      <c r="M214" s="1"/>
      <c r="N214" s="12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</row>
    <row r="215" spans="1:79" ht="15.75" x14ac:dyDescent="0.25">
      <c r="A215" s="1"/>
      <c r="D215" s="1"/>
      <c r="E215" s="33"/>
      <c r="F215" s="1"/>
      <c r="G215" s="33"/>
      <c r="H215" s="1"/>
      <c r="I215" s="33"/>
      <c r="J215" s="1"/>
      <c r="K215" s="1"/>
      <c r="L215" s="1"/>
      <c r="M215" s="1"/>
      <c r="N215" s="12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</row>
    <row r="216" spans="1:79" ht="15.75" x14ac:dyDescent="0.25">
      <c r="A216" s="1"/>
      <c r="D216" s="1"/>
      <c r="E216" s="33"/>
      <c r="F216" s="1"/>
      <c r="G216" s="33"/>
      <c r="H216" s="1"/>
      <c r="I216" s="33"/>
      <c r="J216" s="1"/>
      <c r="K216" s="1"/>
      <c r="L216" s="1"/>
      <c r="M216" s="1"/>
      <c r="N216" s="12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</row>
    <row r="217" spans="1:79" ht="15.75" x14ac:dyDescent="0.25">
      <c r="A217" s="1"/>
      <c r="D217" s="1"/>
      <c r="E217" s="33"/>
      <c r="F217" s="1"/>
      <c r="G217" s="33"/>
      <c r="H217" s="1"/>
      <c r="I217" s="33"/>
      <c r="J217" s="1"/>
      <c r="K217" s="1"/>
      <c r="L217" s="1"/>
      <c r="M217" s="1"/>
      <c r="N217" s="12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</row>
    <row r="218" spans="1:79" ht="15.75" x14ac:dyDescent="0.25">
      <c r="A218" s="1"/>
      <c r="D218" s="1"/>
      <c r="E218" s="33"/>
      <c r="F218" s="1"/>
      <c r="G218" s="33"/>
      <c r="H218" s="1"/>
      <c r="I218" s="33"/>
      <c r="J218" s="1"/>
      <c r="K218" s="1"/>
      <c r="L218" s="1"/>
      <c r="M218" s="1"/>
      <c r="N218" s="12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</row>
    <row r="219" spans="1:79" ht="15.75" x14ac:dyDescent="0.25">
      <c r="A219" s="1"/>
      <c r="D219" s="1"/>
      <c r="E219" s="33"/>
      <c r="F219" s="1"/>
      <c r="G219" s="33"/>
      <c r="H219" s="1"/>
      <c r="I219" s="33"/>
      <c r="J219" s="1"/>
      <c r="K219" s="1"/>
      <c r="L219" s="1"/>
      <c r="M219" s="1"/>
      <c r="N219" s="12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</row>
    <row r="220" spans="1:79" ht="15.75" x14ac:dyDescent="0.25">
      <c r="A220" s="1"/>
      <c r="D220" s="1"/>
      <c r="E220" s="33"/>
      <c r="F220" s="1"/>
      <c r="G220" s="33"/>
      <c r="H220" s="1"/>
      <c r="I220" s="33"/>
      <c r="J220" s="1"/>
      <c r="K220" s="1"/>
      <c r="L220" s="1"/>
      <c r="M220" s="1"/>
      <c r="N220" s="12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</row>
    <row r="221" spans="1:79" ht="15.75" x14ac:dyDescent="0.25">
      <c r="A221" s="1"/>
      <c r="D221" s="1"/>
      <c r="E221" s="33"/>
      <c r="F221" s="1"/>
      <c r="G221" s="33"/>
      <c r="H221" s="1"/>
      <c r="I221" s="33"/>
      <c r="J221" s="1"/>
      <c r="K221" s="1"/>
      <c r="L221" s="1"/>
      <c r="M221" s="1"/>
      <c r="N221" s="12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</row>
    <row r="222" spans="1:79" ht="15.75" x14ac:dyDescent="0.25">
      <c r="A222" s="1"/>
      <c r="D222" s="1"/>
      <c r="E222" s="33"/>
      <c r="F222" s="1"/>
      <c r="G222" s="33"/>
      <c r="H222" s="1"/>
      <c r="I222" s="33"/>
      <c r="J222" s="1"/>
      <c r="K222" s="1"/>
      <c r="L222" s="1"/>
      <c r="M222" s="1"/>
      <c r="N222" s="12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</row>
    <row r="223" spans="1:79" ht="15.75" x14ac:dyDescent="0.25">
      <c r="A223" s="1"/>
      <c r="D223" s="1"/>
      <c r="E223" s="33"/>
      <c r="F223" s="1"/>
      <c r="G223" s="33"/>
      <c r="H223" s="1"/>
      <c r="I223" s="33"/>
      <c r="J223" s="1"/>
      <c r="K223" s="1"/>
      <c r="L223" s="1"/>
      <c r="M223" s="1"/>
      <c r="N223" s="12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</row>
    <row r="224" spans="1:79" ht="15.75" x14ac:dyDescent="0.25">
      <c r="A224" s="1"/>
      <c r="D224" s="1"/>
      <c r="E224" s="33"/>
      <c r="F224" s="1"/>
      <c r="G224" s="33"/>
      <c r="H224" s="1"/>
      <c r="I224" s="33"/>
      <c r="J224" s="1"/>
      <c r="K224" s="1"/>
      <c r="L224" s="1"/>
      <c r="M224" s="1"/>
      <c r="N224" s="12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</row>
    <row r="225" spans="1:79" ht="15.75" x14ac:dyDescent="0.25">
      <c r="A225" s="1"/>
      <c r="D225" s="1"/>
      <c r="E225" s="33"/>
      <c r="F225" s="1"/>
      <c r="G225" s="33"/>
      <c r="H225" s="1"/>
      <c r="I225" s="33"/>
      <c r="J225" s="1"/>
      <c r="K225" s="1"/>
      <c r="L225" s="1"/>
      <c r="M225" s="1"/>
      <c r="N225" s="12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</row>
    <row r="226" spans="1:79" ht="15.75" x14ac:dyDescent="0.25">
      <c r="A226" s="1"/>
      <c r="D226" s="1"/>
      <c r="E226" s="33"/>
      <c r="F226" s="1"/>
      <c r="G226" s="33"/>
      <c r="H226" s="1"/>
      <c r="I226" s="33"/>
      <c r="J226" s="1"/>
      <c r="K226" s="1"/>
      <c r="L226" s="1"/>
      <c r="M226" s="1"/>
      <c r="N226" s="12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</row>
    <row r="227" spans="1:79" ht="15.75" x14ac:dyDescent="0.25">
      <c r="A227" s="1"/>
      <c r="D227" s="1"/>
      <c r="E227" s="33"/>
      <c r="F227" s="1"/>
      <c r="G227" s="33"/>
      <c r="H227" s="1"/>
      <c r="I227" s="33"/>
      <c r="J227" s="1"/>
      <c r="K227" s="1"/>
      <c r="L227" s="1"/>
      <c r="M227" s="1"/>
      <c r="N227" s="12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</row>
    <row r="228" spans="1:79" ht="15.75" x14ac:dyDescent="0.25">
      <c r="A228" s="1"/>
      <c r="D228" s="1"/>
      <c r="E228" s="33"/>
      <c r="F228" s="1"/>
      <c r="G228" s="33"/>
      <c r="H228" s="1"/>
      <c r="I228" s="33"/>
      <c r="J228" s="1"/>
      <c r="K228" s="1"/>
      <c r="L228" s="1"/>
      <c r="M228" s="1"/>
      <c r="N228" s="12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</row>
    <row r="229" spans="1:79" ht="15.75" x14ac:dyDescent="0.25">
      <c r="A229" s="1"/>
      <c r="D229" s="1"/>
      <c r="E229" s="33"/>
      <c r="F229" s="1"/>
      <c r="G229" s="33"/>
      <c r="H229" s="1"/>
      <c r="I229" s="33"/>
      <c r="J229" s="1"/>
      <c r="K229" s="1"/>
      <c r="L229" s="1"/>
      <c r="M229" s="1"/>
      <c r="N229" s="12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</row>
    <row r="230" spans="1:79" ht="15.75" x14ac:dyDescent="0.25">
      <c r="A230" s="1"/>
      <c r="D230" s="1"/>
      <c r="E230" s="33"/>
      <c r="F230" s="1"/>
      <c r="G230" s="33"/>
      <c r="H230" s="1"/>
      <c r="I230" s="33"/>
      <c r="J230" s="1"/>
      <c r="K230" s="1"/>
      <c r="L230" s="1"/>
      <c r="M230" s="1"/>
      <c r="N230" s="12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</row>
    <row r="231" spans="1:79" ht="15.75" x14ac:dyDescent="0.25">
      <c r="A231" s="1"/>
      <c r="D231" s="1"/>
      <c r="E231" s="33"/>
      <c r="F231" s="1"/>
      <c r="G231" s="33"/>
      <c r="H231" s="1"/>
      <c r="I231" s="33"/>
      <c r="J231" s="1"/>
      <c r="K231" s="1"/>
      <c r="L231" s="1"/>
      <c r="M231" s="1"/>
      <c r="N231" s="12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</row>
    <row r="232" spans="1:79" ht="15.75" x14ac:dyDescent="0.25">
      <c r="A232" s="1"/>
      <c r="D232" s="1"/>
      <c r="E232" s="33"/>
      <c r="F232" s="1"/>
      <c r="G232" s="33"/>
      <c r="H232" s="1"/>
      <c r="I232" s="33"/>
      <c r="J232" s="1"/>
      <c r="K232" s="1"/>
      <c r="L232" s="1"/>
      <c r="M232" s="1"/>
      <c r="N232" s="12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</row>
    <row r="233" spans="1:79" ht="15.75" x14ac:dyDescent="0.25">
      <c r="A233" s="1"/>
      <c r="D233" s="1"/>
      <c r="E233" s="33"/>
      <c r="F233" s="1"/>
      <c r="G233" s="33"/>
      <c r="H233" s="1"/>
      <c r="I233" s="33"/>
      <c r="J233" s="1"/>
      <c r="K233" s="1"/>
      <c r="L233" s="1"/>
      <c r="M233" s="1"/>
      <c r="N233" s="12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</row>
    <row r="234" spans="1:79" ht="15.75" x14ac:dyDescent="0.25">
      <c r="A234" s="1"/>
      <c r="D234" s="1"/>
      <c r="E234" s="33"/>
      <c r="F234" s="1"/>
      <c r="G234" s="33"/>
      <c r="H234" s="1"/>
      <c r="I234" s="33"/>
      <c r="J234" s="1"/>
      <c r="K234" s="1"/>
      <c r="L234" s="1"/>
      <c r="M234" s="1"/>
      <c r="N234" s="12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</row>
    <row r="235" spans="1:79" ht="15.75" x14ac:dyDescent="0.25">
      <c r="A235" s="1"/>
      <c r="D235" s="1"/>
      <c r="E235" s="33"/>
      <c r="F235" s="1"/>
      <c r="G235" s="33"/>
      <c r="H235" s="1"/>
      <c r="I235" s="33"/>
      <c r="J235" s="1"/>
      <c r="K235" s="1"/>
      <c r="L235" s="1"/>
      <c r="M235" s="1"/>
      <c r="N235" s="12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</row>
    <row r="236" spans="1:79" ht="15.75" x14ac:dyDescent="0.25">
      <c r="A236" s="1"/>
      <c r="D236" s="1"/>
      <c r="E236" s="33"/>
      <c r="F236" s="1"/>
      <c r="G236" s="33"/>
      <c r="H236" s="1"/>
      <c r="I236" s="33"/>
      <c r="J236" s="1"/>
      <c r="K236" s="1"/>
      <c r="L236" s="1"/>
      <c r="M236" s="1"/>
      <c r="N236" s="12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</row>
    <row r="237" spans="1:79" ht="15.75" x14ac:dyDescent="0.25">
      <c r="A237" s="1"/>
      <c r="D237" s="1"/>
      <c r="E237" s="33"/>
      <c r="F237" s="1"/>
      <c r="G237" s="33"/>
      <c r="H237" s="1"/>
      <c r="I237" s="33"/>
      <c r="J237" s="1"/>
      <c r="K237" s="1"/>
      <c r="L237" s="1"/>
      <c r="M237" s="1"/>
      <c r="N237" s="12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</row>
    <row r="238" spans="1:79" ht="15.75" x14ac:dyDescent="0.25">
      <c r="A238" s="1"/>
      <c r="D238" s="1"/>
      <c r="E238" s="33"/>
      <c r="F238" s="1"/>
      <c r="G238" s="33"/>
      <c r="H238" s="1"/>
      <c r="I238" s="33"/>
      <c r="J238" s="1"/>
      <c r="K238" s="1"/>
      <c r="L238" s="1"/>
      <c r="M238" s="1"/>
      <c r="N238" s="12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</row>
    <row r="239" spans="1:79" ht="15.75" x14ac:dyDescent="0.25">
      <c r="A239" s="1"/>
      <c r="D239" s="1"/>
      <c r="E239" s="33"/>
      <c r="F239" s="1"/>
      <c r="G239" s="33"/>
      <c r="H239" s="1"/>
      <c r="I239" s="33"/>
      <c r="J239" s="1"/>
      <c r="K239" s="1"/>
      <c r="L239" s="1"/>
      <c r="M239" s="1"/>
      <c r="N239" s="12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</row>
    <row r="240" spans="1:79" ht="15.75" x14ac:dyDescent="0.25">
      <c r="A240" s="1"/>
      <c r="D240" s="1"/>
      <c r="E240" s="33"/>
      <c r="F240" s="1"/>
      <c r="G240" s="33"/>
      <c r="H240" s="1"/>
      <c r="I240" s="33"/>
      <c r="J240" s="1"/>
      <c r="K240" s="1"/>
      <c r="L240" s="1"/>
      <c r="M240" s="1"/>
      <c r="N240" s="12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</row>
    <row r="241" spans="1:79" ht="15.75" x14ac:dyDescent="0.25">
      <c r="A241" s="1"/>
      <c r="D241" s="1"/>
      <c r="E241" s="33"/>
      <c r="F241" s="1"/>
      <c r="G241" s="33"/>
      <c r="H241" s="1"/>
      <c r="I241" s="33"/>
      <c r="J241" s="1"/>
      <c r="K241" s="1"/>
      <c r="L241" s="1"/>
      <c r="M241" s="1"/>
      <c r="N241" s="12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</row>
    <row r="242" spans="1:79" ht="15.75" x14ac:dyDescent="0.25">
      <c r="A242" s="1"/>
      <c r="D242" s="1"/>
      <c r="E242" s="33"/>
      <c r="F242" s="1"/>
      <c r="G242" s="33"/>
      <c r="H242" s="1"/>
      <c r="I242" s="33"/>
      <c r="J242" s="1"/>
      <c r="K242" s="1"/>
      <c r="L242" s="1"/>
      <c r="M242" s="1"/>
      <c r="N242" s="12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</row>
    <row r="243" spans="1:79" ht="15.75" x14ac:dyDescent="0.25">
      <c r="A243" s="1"/>
      <c r="D243" s="1"/>
      <c r="E243" s="33"/>
      <c r="F243" s="1"/>
      <c r="G243" s="33"/>
      <c r="H243" s="1"/>
      <c r="I243" s="33"/>
      <c r="J243" s="1"/>
      <c r="K243" s="1"/>
      <c r="L243" s="1"/>
      <c r="M243" s="1"/>
      <c r="N243" s="12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</row>
    <row r="244" spans="1:79" ht="15.75" x14ac:dyDescent="0.25">
      <c r="A244" s="1"/>
      <c r="D244" s="1"/>
      <c r="E244" s="33"/>
      <c r="F244" s="1"/>
      <c r="G244" s="33"/>
      <c r="H244" s="1"/>
      <c r="I244" s="33"/>
      <c r="J244" s="1"/>
      <c r="K244" s="1"/>
      <c r="L244" s="1"/>
      <c r="M244" s="1"/>
      <c r="N244" s="12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</row>
    <row r="245" spans="1:79" ht="15.75" x14ac:dyDescent="0.25">
      <c r="A245" s="1"/>
      <c r="D245" s="1"/>
      <c r="E245" s="33"/>
      <c r="F245" s="1"/>
      <c r="G245" s="33"/>
      <c r="H245" s="1"/>
      <c r="I245" s="33"/>
      <c r="J245" s="1"/>
      <c r="K245" s="1"/>
      <c r="L245" s="1"/>
      <c r="M245" s="1"/>
      <c r="N245" s="12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</row>
  </sheetData>
  <autoFilter ref="A1:M245" xr:uid="{00000000-0009-0000-0000-000000000000}"/>
  <mergeCells count="2">
    <mergeCell ref="A1:K1"/>
    <mergeCell ref="A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5"/>
  <sheetViews>
    <sheetView tabSelected="1" topLeftCell="A31" workbookViewId="0">
      <selection activeCell="C56" sqref="C56"/>
    </sheetView>
  </sheetViews>
  <sheetFormatPr defaultRowHeight="15" x14ac:dyDescent="0.25"/>
  <cols>
    <col min="1" max="1" width="52.140625" style="152" customWidth="1"/>
    <col min="2" max="2" width="23.42578125" style="152" customWidth="1"/>
    <col min="3" max="4" width="9.140625" style="152"/>
    <col min="5" max="5" width="13.85546875" style="152" bestFit="1" customWidth="1"/>
    <col min="6" max="6" width="12.7109375" style="153" bestFit="1" customWidth="1"/>
    <col min="7" max="7" width="15.42578125" style="153" bestFit="1" customWidth="1"/>
    <col min="8" max="8" width="10.5703125" style="153" bestFit="1" customWidth="1"/>
    <col min="9" max="9" width="11.7109375" style="153" customWidth="1"/>
    <col min="10" max="10" width="15.42578125" style="153" bestFit="1" customWidth="1"/>
    <col min="11" max="11" width="10.140625" style="153" bestFit="1" customWidth="1"/>
    <col min="12" max="12" width="9.140625" style="153"/>
    <col min="13" max="13" width="10.140625" style="153" bestFit="1" customWidth="1"/>
    <col min="14" max="20" width="9.140625" style="153"/>
    <col min="21" max="254" width="9.140625" style="152"/>
    <col min="255" max="255" width="33.28515625" style="152" customWidth="1"/>
    <col min="256" max="257" width="13.85546875" style="152" customWidth="1"/>
    <col min="258" max="258" width="15.85546875" style="152" customWidth="1"/>
    <col min="259" max="260" width="9.140625" style="152"/>
    <col min="261" max="261" width="13.85546875" style="152" bestFit="1" customWidth="1"/>
    <col min="262" max="262" width="12.7109375" style="152" bestFit="1" customWidth="1"/>
    <col min="263" max="263" width="15.42578125" style="152" bestFit="1" customWidth="1"/>
    <col min="264" max="264" width="10.5703125" style="152" bestFit="1" customWidth="1"/>
    <col min="265" max="265" width="11.7109375" style="152" customWidth="1"/>
    <col min="266" max="266" width="15.42578125" style="152" bestFit="1" customWidth="1"/>
    <col min="267" max="267" width="10.140625" style="152" bestFit="1" customWidth="1"/>
    <col min="268" max="268" width="9.140625" style="152"/>
    <col min="269" max="269" width="10.140625" style="152" bestFit="1" customWidth="1"/>
    <col min="270" max="510" width="9.140625" style="152"/>
    <col min="511" max="511" width="33.28515625" style="152" customWidth="1"/>
    <col min="512" max="513" width="13.85546875" style="152" customWidth="1"/>
    <col min="514" max="514" width="15.85546875" style="152" customWidth="1"/>
    <col min="515" max="516" width="9.140625" style="152"/>
    <col min="517" max="517" width="13.85546875" style="152" bestFit="1" customWidth="1"/>
    <col min="518" max="518" width="12.7109375" style="152" bestFit="1" customWidth="1"/>
    <col min="519" max="519" width="15.42578125" style="152" bestFit="1" customWidth="1"/>
    <col min="520" max="520" width="10.5703125" style="152" bestFit="1" customWidth="1"/>
    <col min="521" max="521" width="11.7109375" style="152" customWidth="1"/>
    <col min="522" max="522" width="15.42578125" style="152" bestFit="1" customWidth="1"/>
    <col min="523" max="523" width="10.140625" style="152" bestFit="1" customWidth="1"/>
    <col min="524" max="524" width="9.140625" style="152"/>
    <col min="525" max="525" width="10.140625" style="152" bestFit="1" customWidth="1"/>
    <col min="526" max="766" width="9.140625" style="152"/>
    <col min="767" max="767" width="33.28515625" style="152" customWidth="1"/>
    <col min="768" max="769" width="13.85546875" style="152" customWidth="1"/>
    <col min="770" max="770" width="15.85546875" style="152" customWidth="1"/>
    <col min="771" max="772" width="9.140625" style="152"/>
    <col min="773" max="773" width="13.85546875" style="152" bestFit="1" customWidth="1"/>
    <col min="774" max="774" width="12.7109375" style="152" bestFit="1" customWidth="1"/>
    <col min="775" max="775" width="15.42578125" style="152" bestFit="1" customWidth="1"/>
    <col min="776" max="776" width="10.5703125" style="152" bestFit="1" customWidth="1"/>
    <col min="777" max="777" width="11.7109375" style="152" customWidth="1"/>
    <col min="778" max="778" width="15.42578125" style="152" bestFit="1" customWidth="1"/>
    <col min="779" max="779" width="10.140625" style="152" bestFit="1" customWidth="1"/>
    <col min="780" max="780" width="9.140625" style="152"/>
    <col min="781" max="781" width="10.140625" style="152" bestFit="1" customWidth="1"/>
    <col min="782" max="1022" width="9.140625" style="152"/>
    <col min="1023" max="1023" width="33.28515625" style="152" customWidth="1"/>
    <col min="1024" max="1025" width="13.85546875" style="152" customWidth="1"/>
    <col min="1026" max="1026" width="15.85546875" style="152" customWidth="1"/>
    <col min="1027" max="1028" width="9.140625" style="152"/>
    <col min="1029" max="1029" width="13.85546875" style="152" bestFit="1" customWidth="1"/>
    <col min="1030" max="1030" width="12.7109375" style="152" bestFit="1" customWidth="1"/>
    <col min="1031" max="1031" width="15.42578125" style="152" bestFit="1" customWidth="1"/>
    <col min="1032" max="1032" width="10.5703125" style="152" bestFit="1" customWidth="1"/>
    <col min="1033" max="1033" width="11.7109375" style="152" customWidth="1"/>
    <col min="1034" max="1034" width="15.42578125" style="152" bestFit="1" customWidth="1"/>
    <col min="1035" max="1035" width="10.140625" style="152" bestFit="1" customWidth="1"/>
    <col min="1036" max="1036" width="9.140625" style="152"/>
    <col min="1037" max="1037" width="10.140625" style="152" bestFit="1" customWidth="1"/>
    <col min="1038" max="1278" width="9.140625" style="152"/>
    <col min="1279" max="1279" width="33.28515625" style="152" customWidth="1"/>
    <col min="1280" max="1281" width="13.85546875" style="152" customWidth="1"/>
    <col min="1282" max="1282" width="15.85546875" style="152" customWidth="1"/>
    <col min="1283" max="1284" width="9.140625" style="152"/>
    <col min="1285" max="1285" width="13.85546875" style="152" bestFit="1" customWidth="1"/>
    <col min="1286" max="1286" width="12.7109375" style="152" bestFit="1" customWidth="1"/>
    <col min="1287" max="1287" width="15.42578125" style="152" bestFit="1" customWidth="1"/>
    <col min="1288" max="1288" width="10.5703125" style="152" bestFit="1" customWidth="1"/>
    <col min="1289" max="1289" width="11.7109375" style="152" customWidth="1"/>
    <col min="1290" max="1290" width="15.42578125" style="152" bestFit="1" customWidth="1"/>
    <col min="1291" max="1291" width="10.140625" style="152" bestFit="1" customWidth="1"/>
    <col min="1292" max="1292" width="9.140625" style="152"/>
    <col min="1293" max="1293" width="10.140625" style="152" bestFit="1" customWidth="1"/>
    <col min="1294" max="1534" width="9.140625" style="152"/>
    <col min="1535" max="1535" width="33.28515625" style="152" customWidth="1"/>
    <col min="1536" max="1537" width="13.85546875" style="152" customWidth="1"/>
    <col min="1538" max="1538" width="15.85546875" style="152" customWidth="1"/>
    <col min="1539" max="1540" width="9.140625" style="152"/>
    <col min="1541" max="1541" width="13.85546875" style="152" bestFit="1" customWidth="1"/>
    <col min="1542" max="1542" width="12.7109375" style="152" bestFit="1" customWidth="1"/>
    <col min="1543" max="1543" width="15.42578125" style="152" bestFit="1" customWidth="1"/>
    <col min="1544" max="1544" width="10.5703125" style="152" bestFit="1" customWidth="1"/>
    <col min="1545" max="1545" width="11.7109375" style="152" customWidth="1"/>
    <col min="1546" max="1546" width="15.42578125" style="152" bestFit="1" customWidth="1"/>
    <col min="1547" max="1547" width="10.140625" style="152" bestFit="1" customWidth="1"/>
    <col min="1548" max="1548" width="9.140625" style="152"/>
    <col min="1549" max="1549" width="10.140625" style="152" bestFit="1" customWidth="1"/>
    <col min="1550" max="1790" width="9.140625" style="152"/>
    <col min="1791" max="1791" width="33.28515625" style="152" customWidth="1"/>
    <col min="1792" max="1793" width="13.85546875" style="152" customWidth="1"/>
    <col min="1794" max="1794" width="15.85546875" style="152" customWidth="1"/>
    <col min="1795" max="1796" width="9.140625" style="152"/>
    <col min="1797" max="1797" width="13.85546875" style="152" bestFit="1" customWidth="1"/>
    <col min="1798" max="1798" width="12.7109375" style="152" bestFit="1" customWidth="1"/>
    <col min="1799" max="1799" width="15.42578125" style="152" bestFit="1" customWidth="1"/>
    <col min="1800" max="1800" width="10.5703125" style="152" bestFit="1" customWidth="1"/>
    <col min="1801" max="1801" width="11.7109375" style="152" customWidth="1"/>
    <col min="1802" max="1802" width="15.42578125" style="152" bestFit="1" customWidth="1"/>
    <col min="1803" max="1803" width="10.140625" style="152" bestFit="1" customWidth="1"/>
    <col min="1804" max="1804" width="9.140625" style="152"/>
    <col min="1805" max="1805" width="10.140625" style="152" bestFit="1" customWidth="1"/>
    <col min="1806" max="2046" width="9.140625" style="152"/>
    <col min="2047" max="2047" width="33.28515625" style="152" customWidth="1"/>
    <col min="2048" max="2049" width="13.85546875" style="152" customWidth="1"/>
    <col min="2050" max="2050" width="15.85546875" style="152" customWidth="1"/>
    <col min="2051" max="2052" width="9.140625" style="152"/>
    <col min="2053" max="2053" width="13.85546875" style="152" bestFit="1" customWidth="1"/>
    <col min="2054" max="2054" width="12.7109375" style="152" bestFit="1" customWidth="1"/>
    <col min="2055" max="2055" width="15.42578125" style="152" bestFit="1" customWidth="1"/>
    <col min="2056" max="2056" width="10.5703125" style="152" bestFit="1" customWidth="1"/>
    <col min="2057" max="2057" width="11.7109375" style="152" customWidth="1"/>
    <col min="2058" max="2058" width="15.42578125" style="152" bestFit="1" customWidth="1"/>
    <col min="2059" max="2059" width="10.140625" style="152" bestFit="1" customWidth="1"/>
    <col min="2060" max="2060" width="9.140625" style="152"/>
    <col min="2061" max="2061" width="10.140625" style="152" bestFit="1" customWidth="1"/>
    <col min="2062" max="2302" width="9.140625" style="152"/>
    <col min="2303" max="2303" width="33.28515625" style="152" customWidth="1"/>
    <col min="2304" max="2305" width="13.85546875" style="152" customWidth="1"/>
    <col min="2306" max="2306" width="15.85546875" style="152" customWidth="1"/>
    <col min="2307" max="2308" width="9.140625" style="152"/>
    <col min="2309" max="2309" width="13.85546875" style="152" bestFit="1" customWidth="1"/>
    <col min="2310" max="2310" width="12.7109375" style="152" bestFit="1" customWidth="1"/>
    <col min="2311" max="2311" width="15.42578125" style="152" bestFit="1" customWidth="1"/>
    <col min="2312" max="2312" width="10.5703125" style="152" bestFit="1" customWidth="1"/>
    <col min="2313" max="2313" width="11.7109375" style="152" customWidth="1"/>
    <col min="2314" max="2314" width="15.42578125" style="152" bestFit="1" customWidth="1"/>
    <col min="2315" max="2315" width="10.140625" style="152" bestFit="1" customWidth="1"/>
    <col min="2316" max="2316" width="9.140625" style="152"/>
    <col min="2317" max="2317" width="10.140625" style="152" bestFit="1" customWidth="1"/>
    <col min="2318" max="2558" width="9.140625" style="152"/>
    <col min="2559" max="2559" width="33.28515625" style="152" customWidth="1"/>
    <col min="2560" max="2561" width="13.85546875" style="152" customWidth="1"/>
    <col min="2562" max="2562" width="15.85546875" style="152" customWidth="1"/>
    <col min="2563" max="2564" width="9.140625" style="152"/>
    <col min="2565" max="2565" width="13.85546875" style="152" bestFit="1" customWidth="1"/>
    <col min="2566" max="2566" width="12.7109375" style="152" bestFit="1" customWidth="1"/>
    <col min="2567" max="2567" width="15.42578125" style="152" bestFit="1" customWidth="1"/>
    <col min="2568" max="2568" width="10.5703125" style="152" bestFit="1" customWidth="1"/>
    <col min="2569" max="2569" width="11.7109375" style="152" customWidth="1"/>
    <col min="2570" max="2570" width="15.42578125" style="152" bestFit="1" customWidth="1"/>
    <col min="2571" max="2571" width="10.140625" style="152" bestFit="1" customWidth="1"/>
    <col min="2572" max="2572" width="9.140625" style="152"/>
    <col min="2573" max="2573" width="10.140625" style="152" bestFit="1" customWidth="1"/>
    <col min="2574" max="2814" width="9.140625" style="152"/>
    <col min="2815" max="2815" width="33.28515625" style="152" customWidth="1"/>
    <col min="2816" max="2817" width="13.85546875" style="152" customWidth="1"/>
    <col min="2818" max="2818" width="15.85546875" style="152" customWidth="1"/>
    <col min="2819" max="2820" width="9.140625" style="152"/>
    <col min="2821" max="2821" width="13.85546875" style="152" bestFit="1" customWidth="1"/>
    <col min="2822" max="2822" width="12.7109375" style="152" bestFit="1" customWidth="1"/>
    <col min="2823" max="2823" width="15.42578125" style="152" bestFit="1" customWidth="1"/>
    <col min="2824" max="2824" width="10.5703125" style="152" bestFit="1" customWidth="1"/>
    <col min="2825" max="2825" width="11.7109375" style="152" customWidth="1"/>
    <col min="2826" max="2826" width="15.42578125" style="152" bestFit="1" customWidth="1"/>
    <col min="2827" max="2827" width="10.140625" style="152" bestFit="1" customWidth="1"/>
    <col min="2828" max="2828" width="9.140625" style="152"/>
    <col min="2829" max="2829" width="10.140625" style="152" bestFit="1" customWidth="1"/>
    <col min="2830" max="3070" width="9.140625" style="152"/>
    <col min="3071" max="3071" width="33.28515625" style="152" customWidth="1"/>
    <col min="3072" max="3073" width="13.85546875" style="152" customWidth="1"/>
    <col min="3074" max="3074" width="15.85546875" style="152" customWidth="1"/>
    <col min="3075" max="3076" width="9.140625" style="152"/>
    <col min="3077" max="3077" width="13.85546875" style="152" bestFit="1" customWidth="1"/>
    <col min="3078" max="3078" width="12.7109375" style="152" bestFit="1" customWidth="1"/>
    <col min="3079" max="3079" width="15.42578125" style="152" bestFit="1" customWidth="1"/>
    <col min="3080" max="3080" width="10.5703125" style="152" bestFit="1" customWidth="1"/>
    <col min="3081" max="3081" width="11.7109375" style="152" customWidth="1"/>
    <col min="3082" max="3082" width="15.42578125" style="152" bestFit="1" customWidth="1"/>
    <col min="3083" max="3083" width="10.140625" style="152" bestFit="1" customWidth="1"/>
    <col min="3084" max="3084" width="9.140625" style="152"/>
    <col min="3085" max="3085" width="10.140625" style="152" bestFit="1" customWidth="1"/>
    <col min="3086" max="3326" width="9.140625" style="152"/>
    <col min="3327" max="3327" width="33.28515625" style="152" customWidth="1"/>
    <col min="3328" max="3329" width="13.85546875" style="152" customWidth="1"/>
    <col min="3330" max="3330" width="15.85546875" style="152" customWidth="1"/>
    <col min="3331" max="3332" width="9.140625" style="152"/>
    <col min="3333" max="3333" width="13.85546875" style="152" bestFit="1" customWidth="1"/>
    <col min="3334" max="3334" width="12.7109375" style="152" bestFit="1" customWidth="1"/>
    <col min="3335" max="3335" width="15.42578125" style="152" bestFit="1" customWidth="1"/>
    <col min="3336" max="3336" width="10.5703125" style="152" bestFit="1" customWidth="1"/>
    <col min="3337" max="3337" width="11.7109375" style="152" customWidth="1"/>
    <col min="3338" max="3338" width="15.42578125" style="152" bestFit="1" customWidth="1"/>
    <col min="3339" max="3339" width="10.140625" style="152" bestFit="1" customWidth="1"/>
    <col min="3340" max="3340" width="9.140625" style="152"/>
    <col min="3341" max="3341" width="10.140625" style="152" bestFit="1" customWidth="1"/>
    <col min="3342" max="3582" width="9.140625" style="152"/>
    <col min="3583" max="3583" width="33.28515625" style="152" customWidth="1"/>
    <col min="3584" max="3585" width="13.85546875" style="152" customWidth="1"/>
    <col min="3586" max="3586" width="15.85546875" style="152" customWidth="1"/>
    <col min="3587" max="3588" width="9.140625" style="152"/>
    <col min="3589" max="3589" width="13.85546875" style="152" bestFit="1" customWidth="1"/>
    <col min="3590" max="3590" width="12.7109375" style="152" bestFit="1" customWidth="1"/>
    <col min="3591" max="3591" width="15.42578125" style="152" bestFit="1" customWidth="1"/>
    <col min="3592" max="3592" width="10.5703125" style="152" bestFit="1" customWidth="1"/>
    <col min="3593" max="3593" width="11.7109375" style="152" customWidth="1"/>
    <col min="3594" max="3594" width="15.42578125" style="152" bestFit="1" customWidth="1"/>
    <col min="3595" max="3595" width="10.140625" style="152" bestFit="1" customWidth="1"/>
    <col min="3596" max="3596" width="9.140625" style="152"/>
    <col min="3597" max="3597" width="10.140625" style="152" bestFit="1" customWidth="1"/>
    <col min="3598" max="3838" width="9.140625" style="152"/>
    <col min="3839" max="3839" width="33.28515625" style="152" customWidth="1"/>
    <col min="3840" max="3841" width="13.85546875" style="152" customWidth="1"/>
    <col min="3842" max="3842" width="15.85546875" style="152" customWidth="1"/>
    <col min="3843" max="3844" width="9.140625" style="152"/>
    <col min="3845" max="3845" width="13.85546875" style="152" bestFit="1" customWidth="1"/>
    <col min="3846" max="3846" width="12.7109375" style="152" bestFit="1" customWidth="1"/>
    <col min="3847" max="3847" width="15.42578125" style="152" bestFit="1" customWidth="1"/>
    <col min="3848" max="3848" width="10.5703125" style="152" bestFit="1" customWidth="1"/>
    <col min="3849" max="3849" width="11.7109375" style="152" customWidth="1"/>
    <col min="3850" max="3850" width="15.42578125" style="152" bestFit="1" customWidth="1"/>
    <col min="3851" max="3851" width="10.140625" style="152" bestFit="1" customWidth="1"/>
    <col min="3852" max="3852" width="9.140625" style="152"/>
    <col min="3853" max="3853" width="10.140625" style="152" bestFit="1" customWidth="1"/>
    <col min="3854" max="4094" width="9.140625" style="152"/>
    <col min="4095" max="4095" width="33.28515625" style="152" customWidth="1"/>
    <col min="4096" max="4097" width="13.85546875" style="152" customWidth="1"/>
    <col min="4098" max="4098" width="15.85546875" style="152" customWidth="1"/>
    <col min="4099" max="4100" width="9.140625" style="152"/>
    <col min="4101" max="4101" width="13.85546875" style="152" bestFit="1" customWidth="1"/>
    <col min="4102" max="4102" width="12.7109375" style="152" bestFit="1" customWidth="1"/>
    <col min="4103" max="4103" width="15.42578125" style="152" bestFit="1" customWidth="1"/>
    <col min="4104" max="4104" width="10.5703125" style="152" bestFit="1" customWidth="1"/>
    <col min="4105" max="4105" width="11.7109375" style="152" customWidth="1"/>
    <col min="4106" max="4106" width="15.42578125" style="152" bestFit="1" customWidth="1"/>
    <col min="4107" max="4107" width="10.140625" style="152" bestFit="1" customWidth="1"/>
    <col min="4108" max="4108" width="9.140625" style="152"/>
    <col min="4109" max="4109" width="10.140625" style="152" bestFit="1" customWidth="1"/>
    <col min="4110" max="4350" width="9.140625" style="152"/>
    <col min="4351" max="4351" width="33.28515625" style="152" customWidth="1"/>
    <col min="4352" max="4353" width="13.85546875" style="152" customWidth="1"/>
    <col min="4354" max="4354" width="15.85546875" style="152" customWidth="1"/>
    <col min="4355" max="4356" width="9.140625" style="152"/>
    <col min="4357" max="4357" width="13.85546875" style="152" bestFit="1" customWidth="1"/>
    <col min="4358" max="4358" width="12.7109375" style="152" bestFit="1" customWidth="1"/>
    <col min="4359" max="4359" width="15.42578125" style="152" bestFit="1" customWidth="1"/>
    <col min="4360" max="4360" width="10.5703125" style="152" bestFit="1" customWidth="1"/>
    <col min="4361" max="4361" width="11.7109375" style="152" customWidth="1"/>
    <col min="4362" max="4362" width="15.42578125" style="152" bestFit="1" customWidth="1"/>
    <col min="4363" max="4363" width="10.140625" style="152" bestFit="1" customWidth="1"/>
    <col min="4364" max="4364" width="9.140625" style="152"/>
    <col min="4365" max="4365" width="10.140625" style="152" bestFit="1" customWidth="1"/>
    <col min="4366" max="4606" width="9.140625" style="152"/>
    <col min="4607" max="4607" width="33.28515625" style="152" customWidth="1"/>
    <col min="4608" max="4609" width="13.85546875" style="152" customWidth="1"/>
    <col min="4610" max="4610" width="15.85546875" style="152" customWidth="1"/>
    <col min="4611" max="4612" width="9.140625" style="152"/>
    <col min="4613" max="4613" width="13.85546875" style="152" bestFit="1" customWidth="1"/>
    <col min="4614" max="4614" width="12.7109375" style="152" bestFit="1" customWidth="1"/>
    <col min="4615" max="4615" width="15.42578125" style="152" bestFit="1" customWidth="1"/>
    <col min="4616" max="4616" width="10.5703125" style="152" bestFit="1" customWidth="1"/>
    <col min="4617" max="4617" width="11.7109375" style="152" customWidth="1"/>
    <col min="4618" max="4618" width="15.42578125" style="152" bestFit="1" customWidth="1"/>
    <col min="4619" max="4619" width="10.140625" style="152" bestFit="1" customWidth="1"/>
    <col min="4620" max="4620" width="9.140625" style="152"/>
    <col min="4621" max="4621" width="10.140625" style="152" bestFit="1" customWidth="1"/>
    <col min="4622" max="4862" width="9.140625" style="152"/>
    <col min="4863" max="4863" width="33.28515625" style="152" customWidth="1"/>
    <col min="4864" max="4865" width="13.85546875" style="152" customWidth="1"/>
    <col min="4866" max="4866" width="15.85546875" style="152" customWidth="1"/>
    <col min="4867" max="4868" width="9.140625" style="152"/>
    <col min="4869" max="4869" width="13.85546875" style="152" bestFit="1" customWidth="1"/>
    <col min="4870" max="4870" width="12.7109375" style="152" bestFit="1" customWidth="1"/>
    <col min="4871" max="4871" width="15.42578125" style="152" bestFit="1" customWidth="1"/>
    <col min="4872" max="4872" width="10.5703125" style="152" bestFit="1" customWidth="1"/>
    <col min="4873" max="4873" width="11.7109375" style="152" customWidth="1"/>
    <col min="4874" max="4874" width="15.42578125" style="152" bestFit="1" customWidth="1"/>
    <col min="4875" max="4875" width="10.140625" style="152" bestFit="1" customWidth="1"/>
    <col min="4876" max="4876" width="9.140625" style="152"/>
    <col min="4877" max="4877" width="10.140625" style="152" bestFit="1" customWidth="1"/>
    <col min="4878" max="5118" width="9.140625" style="152"/>
    <col min="5119" max="5119" width="33.28515625" style="152" customWidth="1"/>
    <col min="5120" max="5121" width="13.85546875" style="152" customWidth="1"/>
    <col min="5122" max="5122" width="15.85546875" style="152" customWidth="1"/>
    <col min="5123" max="5124" width="9.140625" style="152"/>
    <col min="5125" max="5125" width="13.85546875" style="152" bestFit="1" customWidth="1"/>
    <col min="5126" max="5126" width="12.7109375" style="152" bestFit="1" customWidth="1"/>
    <col min="5127" max="5127" width="15.42578125" style="152" bestFit="1" customWidth="1"/>
    <col min="5128" max="5128" width="10.5703125" style="152" bestFit="1" customWidth="1"/>
    <col min="5129" max="5129" width="11.7109375" style="152" customWidth="1"/>
    <col min="5130" max="5130" width="15.42578125" style="152" bestFit="1" customWidth="1"/>
    <col min="5131" max="5131" width="10.140625" style="152" bestFit="1" customWidth="1"/>
    <col min="5132" max="5132" width="9.140625" style="152"/>
    <col min="5133" max="5133" width="10.140625" style="152" bestFit="1" customWidth="1"/>
    <col min="5134" max="5374" width="9.140625" style="152"/>
    <col min="5375" max="5375" width="33.28515625" style="152" customWidth="1"/>
    <col min="5376" max="5377" width="13.85546875" style="152" customWidth="1"/>
    <col min="5378" max="5378" width="15.85546875" style="152" customWidth="1"/>
    <col min="5379" max="5380" width="9.140625" style="152"/>
    <col min="5381" max="5381" width="13.85546875" style="152" bestFit="1" customWidth="1"/>
    <col min="5382" max="5382" width="12.7109375" style="152" bestFit="1" customWidth="1"/>
    <col min="5383" max="5383" width="15.42578125" style="152" bestFit="1" customWidth="1"/>
    <col min="5384" max="5384" width="10.5703125" style="152" bestFit="1" customWidth="1"/>
    <col min="5385" max="5385" width="11.7109375" style="152" customWidth="1"/>
    <col min="5386" max="5386" width="15.42578125" style="152" bestFit="1" customWidth="1"/>
    <col min="5387" max="5387" width="10.140625" style="152" bestFit="1" customWidth="1"/>
    <col min="5388" max="5388" width="9.140625" style="152"/>
    <col min="5389" max="5389" width="10.140625" style="152" bestFit="1" customWidth="1"/>
    <col min="5390" max="5630" width="9.140625" style="152"/>
    <col min="5631" max="5631" width="33.28515625" style="152" customWidth="1"/>
    <col min="5632" max="5633" width="13.85546875" style="152" customWidth="1"/>
    <col min="5634" max="5634" width="15.85546875" style="152" customWidth="1"/>
    <col min="5635" max="5636" width="9.140625" style="152"/>
    <col min="5637" max="5637" width="13.85546875" style="152" bestFit="1" customWidth="1"/>
    <col min="5638" max="5638" width="12.7109375" style="152" bestFit="1" customWidth="1"/>
    <col min="5639" max="5639" width="15.42578125" style="152" bestFit="1" customWidth="1"/>
    <col min="5640" max="5640" width="10.5703125" style="152" bestFit="1" customWidth="1"/>
    <col min="5641" max="5641" width="11.7109375" style="152" customWidth="1"/>
    <col min="5642" max="5642" width="15.42578125" style="152" bestFit="1" customWidth="1"/>
    <col min="5643" max="5643" width="10.140625" style="152" bestFit="1" customWidth="1"/>
    <col min="5644" max="5644" width="9.140625" style="152"/>
    <col min="5645" max="5645" width="10.140625" style="152" bestFit="1" customWidth="1"/>
    <col min="5646" max="5886" width="9.140625" style="152"/>
    <col min="5887" max="5887" width="33.28515625" style="152" customWidth="1"/>
    <col min="5888" max="5889" width="13.85546875" style="152" customWidth="1"/>
    <col min="5890" max="5890" width="15.85546875" style="152" customWidth="1"/>
    <col min="5891" max="5892" width="9.140625" style="152"/>
    <col min="5893" max="5893" width="13.85546875" style="152" bestFit="1" customWidth="1"/>
    <col min="5894" max="5894" width="12.7109375" style="152" bestFit="1" customWidth="1"/>
    <col min="5895" max="5895" width="15.42578125" style="152" bestFit="1" customWidth="1"/>
    <col min="5896" max="5896" width="10.5703125" style="152" bestFit="1" customWidth="1"/>
    <col min="5897" max="5897" width="11.7109375" style="152" customWidth="1"/>
    <col min="5898" max="5898" width="15.42578125" style="152" bestFit="1" customWidth="1"/>
    <col min="5899" max="5899" width="10.140625" style="152" bestFit="1" customWidth="1"/>
    <col min="5900" max="5900" width="9.140625" style="152"/>
    <col min="5901" max="5901" width="10.140625" style="152" bestFit="1" customWidth="1"/>
    <col min="5902" max="6142" width="9.140625" style="152"/>
    <col min="6143" max="6143" width="33.28515625" style="152" customWidth="1"/>
    <col min="6144" max="6145" width="13.85546875" style="152" customWidth="1"/>
    <col min="6146" max="6146" width="15.85546875" style="152" customWidth="1"/>
    <col min="6147" max="6148" width="9.140625" style="152"/>
    <col min="6149" max="6149" width="13.85546875" style="152" bestFit="1" customWidth="1"/>
    <col min="6150" max="6150" width="12.7109375" style="152" bestFit="1" customWidth="1"/>
    <col min="6151" max="6151" width="15.42578125" style="152" bestFit="1" customWidth="1"/>
    <col min="6152" max="6152" width="10.5703125" style="152" bestFit="1" customWidth="1"/>
    <col min="6153" max="6153" width="11.7109375" style="152" customWidth="1"/>
    <col min="6154" max="6154" width="15.42578125" style="152" bestFit="1" customWidth="1"/>
    <col min="6155" max="6155" width="10.140625" style="152" bestFit="1" customWidth="1"/>
    <col min="6156" max="6156" width="9.140625" style="152"/>
    <col min="6157" max="6157" width="10.140625" style="152" bestFit="1" customWidth="1"/>
    <col min="6158" max="6398" width="9.140625" style="152"/>
    <col min="6399" max="6399" width="33.28515625" style="152" customWidth="1"/>
    <col min="6400" max="6401" width="13.85546875" style="152" customWidth="1"/>
    <col min="6402" max="6402" width="15.85546875" style="152" customWidth="1"/>
    <col min="6403" max="6404" width="9.140625" style="152"/>
    <col min="6405" max="6405" width="13.85546875" style="152" bestFit="1" customWidth="1"/>
    <col min="6406" max="6406" width="12.7109375" style="152" bestFit="1" customWidth="1"/>
    <col min="6407" max="6407" width="15.42578125" style="152" bestFit="1" customWidth="1"/>
    <col min="6408" max="6408" width="10.5703125" style="152" bestFit="1" customWidth="1"/>
    <col min="6409" max="6409" width="11.7109375" style="152" customWidth="1"/>
    <col min="6410" max="6410" width="15.42578125" style="152" bestFit="1" customWidth="1"/>
    <col min="6411" max="6411" width="10.140625" style="152" bestFit="1" customWidth="1"/>
    <col min="6412" max="6412" width="9.140625" style="152"/>
    <col min="6413" max="6413" width="10.140625" style="152" bestFit="1" customWidth="1"/>
    <col min="6414" max="6654" width="9.140625" style="152"/>
    <col min="6655" max="6655" width="33.28515625" style="152" customWidth="1"/>
    <col min="6656" max="6657" width="13.85546875" style="152" customWidth="1"/>
    <col min="6658" max="6658" width="15.85546875" style="152" customWidth="1"/>
    <col min="6659" max="6660" width="9.140625" style="152"/>
    <col min="6661" max="6661" width="13.85546875" style="152" bestFit="1" customWidth="1"/>
    <col min="6662" max="6662" width="12.7109375" style="152" bestFit="1" customWidth="1"/>
    <col min="6663" max="6663" width="15.42578125" style="152" bestFit="1" customWidth="1"/>
    <col min="6664" max="6664" width="10.5703125" style="152" bestFit="1" customWidth="1"/>
    <col min="6665" max="6665" width="11.7109375" style="152" customWidth="1"/>
    <col min="6666" max="6666" width="15.42578125" style="152" bestFit="1" customWidth="1"/>
    <col min="6667" max="6667" width="10.140625" style="152" bestFit="1" customWidth="1"/>
    <col min="6668" max="6668" width="9.140625" style="152"/>
    <col min="6669" max="6669" width="10.140625" style="152" bestFit="1" customWidth="1"/>
    <col min="6670" max="6910" width="9.140625" style="152"/>
    <col min="6911" max="6911" width="33.28515625" style="152" customWidth="1"/>
    <col min="6912" max="6913" width="13.85546875" style="152" customWidth="1"/>
    <col min="6914" max="6914" width="15.85546875" style="152" customWidth="1"/>
    <col min="6915" max="6916" width="9.140625" style="152"/>
    <col min="6917" max="6917" width="13.85546875" style="152" bestFit="1" customWidth="1"/>
    <col min="6918" max="6918" width="12.7109375" style="152" bestFit="1" customWidth="1"/>
    <col min="6919" max="6919" width="15.42578125" style="152" bestFit="1" customWidth="1"/>
    <col min="6920" max="6920" width="10.5703125" style="152" bestFit="1" customWidth="1"/>
    <col min="6921" max="6921" width="11.7109375" style="152" customWidth="1"/>
    <col min="6922" max="6922" width="15.42578125" style="152" bestFit="1" customWidth="1"/>
    <col min="6923" max="6923" width="10.140625" style="152" bestFit="1" customWidth="1"/>
    <col min="6924" max="6924" width="9.140625" style="152"/>
    <col min="6925" max="6925" width="10.140625" style="152" bestFit="1" customWidth="1"/>
    <col min="6926" max="7166" width="9.140625" style="152"/>
    <col min="7167" max="7167" width="33.28515625" style="152" customWidth="1"/>
    <col min="7168" max="7169" width="13.85546875" style="152" customWidth="1"/>
    <col min="7170" max="7170" width="15.85546875" style="152" customWidth="1"/>
    <col min="7171" max="7172" width="9.140625" style="152"/>
    <col min="7173" max="7173" width="13.85546875" style="152" bestFit="1" customWidth="1"/>
    <col min="7174" max="7174" width="12.7109375" style="152" bestFit="1" customWidth="1"/>
    <col min="7175" max="7175" width="15.42578125" style="152" bestFit="1" customWidth="1"/>
    <col min="7176" max="7176" width="10.5703125" style="152" bestFit="1" customWidth="1"/>
    <col min="7177" max="7177" width="11.7109375" style="152" customWidth="1"/>
    <col min="7178" max="7178" width="15.42578125" style="152" bestFit="1" customWidth="1"/>
    <col min="7179" max="7179" width="10.140625" style="152" bestFit="1" customWidth="1"/>
    <col min="7180" max="7180" width="9.140625" style="152"/>
    <col min="7181" max="7181" width="10.140625" style="152" bestFit="1" customWidth="1"/>
    <col min="7182" max="7422" width="9.140625" style="152"/>
    <col min="7423" max="7423" width="33.28515625" style="152" customWidth="1"/>
    <col min="7424" max="7425" width="13.85546875" style="152" customWidth="1"/>
    <col min="7426" max="7426" width="15.85546875" style="152" customWidth="1"/>
    <col min="7427" max="7428" width="9.140625" style="152"/>
    <col min="7429" max="7429" width="13.85546875" style="152" bestFit="1" customWidth="1"/>
    <col min="7430" max="7430" width="12.7109375" style="152" bestFit="1" customWidth="1"/>
    <col min="7431" max="7431" width="15.42578125" style="152" bestFit="1" customWidth="1"/>
    <col min="7432" max="7432" width="10.5703125" style="152" bestFit="1" customWidth="1"/>
    <col min="7433" max="7433" width="11.7109375" style="152" customWidth="1"/>
    <col min="7434" max="7434" width="15.42578125" style="152" bestFit="1" customWidth="1"/>
    <col min="7435" max="7435" width="10.140625" style="152" bestFit="1" customWidth="1"/>
    <col min="7436" max="7436" width="9.140625" style="152"/>
    <col min="7437" max="7437" width="10.140625" style="152" bestFit="1" customWidth="1"/>
    <col min="7438" max="7678" width="9.140625" style="152"/>
    <col min="7679" max="7679" width="33.28515625" style="152" customWidth="1"/>
    <col min="7680" max="7681" width="13.85546875" style="152" customWidth="1"/>
    <col min="7682" max="7682" width="15.85546875" style="152" customWidth="1"/>
    <col min="7683" max="7684" width="9.140625" style="152"/>
    <col min="7685" max="7685" width="13.85546875" style="152" bestFit="1" customWidth="1"/>
    <col min="7686" max="7686" width="12.7109375" style="152" bestFit="1" customWidth="1"/>
    <col min="7687" max="7687" width="15.42578125" style="152" bestFit="1" customWidth="1"/>
    <col min="7688" max="7688" width="10.5703125" style="152" bestFit="1" customWidth="1"/>
    <col min="7689" max="7689" width="11.7109375" style="152" customWidth="1"/>
    <col min="7690" max="7690" width="15.42578125" style="152" bestFit="1" customWidth="1"/>
    <col min="7691" max="7691" width="10.140625" style="152" bestFit="1" customWidth="1"/>
    <col min="7692" max="7692" width="9.140625" style="152"/>
    <col min="7693" max="7693" width="10.140625" style="152" bestFit="1" customWidth="1"/>
    <col min="7694" max="7934" width="9.140625" style="152"/>
    <col min="7935" max="7935" width="33.28515625" style="152" customWidth="1"/>
    <col min="7936" max="7937" width="13.85546875" style="152" customWidth="1"/>
    <col min="7938" max="7938" width="15.85546875" style="152" customWidth="1"/>
    <col min="7939" max="7940" width="9.140625" style="152"/>
    <col min="7941" max="7941" width="13.85546875" style="152" bestFit="1" customWidth="1"/>
    <col min="7942" max="7942" width="12.7109375" style="152" bestFit="1" customWidth="1"/>
    <col min="7943" max="7943" width="15.42578125" style="152" bestFit="1" customWidth="1"/>
    <col min="7944" max="7944" width="10.5703125" style="152" bestFit="1" customWidth="1"/>
    <col min="7945" max="7945" width="11.7109375" style="152" customWidth="1"/>
    <col min="7946" max="7946" width="15.42578125" style="152" bestFit="1" customWidth="1"/>
    <col min="7947" max="7947" width="10.140625" style="152" bestFit="1" customWidth="1"/>
    <col min="7948" max="7948" width="9.140625" style="152"/>
    <col min="7949" max="7949" width="10.140625" style="152" bestFit="1" customWidth="1"/>
    <col min="7950" max="8190" width="9.140625" style="152"/>
    <col min="8191" max="8191" width="33.28515625" style="152" customWidth="1"/>
    <col min="8192" max="8193" width="13.85546875" style="152" customWidth="1"/>
    <col min="8194" max="8194" width="15.85546875" style="152" customWidth="1"/>
    <col min="8195" max="8196" width="9.140625" style="152"/>
    <col min="8197" max="8197" width="13.85546875" style="152" bestFit="1" customWidth="1"/>
    <col min="8198" max="8198" width="12.7109375" style="152" bestFit="1" customWidth="1"/>
    <col min="8199" max="8199" width="15.42578125" style="152" bestFit="1" customWidth="1"/>
    <col min="8200" max="8200" width="10.5703125" style="152" bestFit="1" customWidth="1"/>
    <col min="8201" max="8201" width="11.7109375" style="152" customWidth="1"/>
    <col min="8202" max="8202" width="15.42578125" style="152" bestFit="1" customWidth="1"/>
    <col min="8203" max="8203" width="10.140625" style="152" bestFit="1" customWidth="1"/>
    <col min="8204" max="8204" width="9.140625" style="152"/>
    <col min="8205" max="8205" width="10.140625" style="152" bestFit="1" customWidth="1"/>
    <col min="8206" max="8446" width="9.140625" style="152"/>
    <col min="8447" max="8447" width="33.28515625" style="152" customWidth="1"/>
    <col min="8448" max="8449" width="13.85546875" style="152" customWidth="1"/>
    <col min="8450" max="8450" width="15.85546875" style="152" customWidth="1"/>
    <col min="8451" max="8452" width="9.140625" style="152"/>
    <col min="8453" max="8453" width="13.85546875" style="152" bestFit="1" customWidth="1"/>
    <col min="8454" max="8454" width="12.7109375" style="152" bestFit="1" customWidth="1"/>
    <col min="8455" max="8455" width="15.42578125" style="152" bestFit="1" customWidth="1"/>
    <col min="8456" max="8456" width="10.5703125" style="152" bestFit="1" customWidth="1"/>
    <col min="8457" max="8457" width="11.7109375" style="152" customWidth="1"/>
    <col min="8458" max="8458" width="15.42578125" style="152" bestFit="1" customWidth="1"/>
    <col min="8459" max="8459" width="10.140625" style="152" bestFit="1" customWidth="1"/>
    <col min="8460" max="8460" width="9.140625" style="152"/>
    <col min="8461" max="8461" width="10.140625" style="152" bestFit="1" customWidth="1"/>
    <col min="8462" max="8702" width="9.140625" style="152"/>
    <col min="8703" max="8703" width="33.28515625" style="152" customWidth="1"/>
    <col min="8704" max="8705" width="13.85546875" style="152" customWidth="1"/>
    <col min="8706" max="8706" width="15.85546875" style="152" customWidth="1"/>
    <col min="8707" max="8708" width="9.140625" style="152"/>
    <col min="8709" max="8709" width="13.85546875" style="152" bestFit="1" customWidth="1"/>
    <col min="8710" max="8710" width="12.7109375" style="152" bestFit="1" customWidth="1"/>
    <col min="8711" max="8711" width="15.42578125" style="152" bestFit="1" customWidth="1"/>
    <col min="8712" max="8712" width="10.5703125" style="152" bestFit="1" customWidth="1"/>
    <col min="8713" max="8713" width="11.7109375" style="152" customWidth="1"/>
    <col min="8714" max="8714" width="15.42578125" style="152" bestFit="1" customWidth="1"/>
    <col min="8715" max="8715" width="10.140625" style="152" bestFit="1" customWidth="1"/>
    <col min="8716" max="8716" width="9.140625" style="152"/>
    <col min="8717" max="8717" width="10.140625" style="152" bestFit="1" customWidth="1"/>
    <col min="8718" max="8958" width="9.140625" style="152"/>
    <col min="8959" max="8959" width="33.28515625" style="152" customWidth="1"/>
    <col min="8960" max="8961" width="13.85546875" style="152" customWidth="1"/>
    <col min="8962" max="8962" width="15.85546875" style="152" customWidth="1"/>
    <col min="8963" max="8964" width="9.140625" style="152"/>
    <col min="8965" max="8965" width="13.85546875" style="152" bestFit="1" customWidth="1"/>
    <col min="8966" max="8966" width="12.7109375" style="152" bestFit="1" customWidth="1"/>
    <col min="8967" max="8967" width="15.42578125" style="152" bestFit="1" customWidth="1"/>
    <col min="8968" max="8968" width="10.5703125" style="152" bestFit="1" customWidth="1"/>
    <col min="8969" max="8969" width="11.7109375" style="152" customWidth="1"/>
    <col min="8970" max="8970" width="15.42578125" style="152" bestFit="1" customWidth="1"/>
    <col min="8971" max="8971" width="10.140625" style="152" bestFit="1" customWidth="1"/>
    <col min="8972" max="8972" width="9.140625" style="152"/>
    <col min="8973" max="8973" width="10.140625" style="152" bestFit="1" customWidth="1"/>
    <col min="8974" max="9214" width="9.140625" style="152"/>
    <col min="9215" max="9215" width="33.28515625" style="152" customWidth="1"/>
    <col min="9216" max="9217" width="13.85546875" style="152" customWidth="1"/>
    <col min="9218" max="9218" width="15.85546875" style="152" customWidth="1"/>
    <col min="9219" max="9220" width="9.140625" style="152"/>
    <col min="9221" max="9221" width="13.85546875" style="152" bestFit="1" customWidth="1"/>
    <col min="9222" max="9222" width="12.7109375" style="152" bestFit="1" customWidth="1"/>
    <col min="9223" max="9223" width="15.42578125" style="152" bestFit="1" customWidth="1"/>
    <col min="9224" max="9224" width="10.5703125" style="152" bestFit="1" customWidth="1"/>
    <col min="9225" max="9225" width="11.7109375" style="152" customWidth="1"/>
    <col min="9226" max="9226" width="15.42578125" style="152" bestFit="1" customWidth="1"/>
    <col min="9227" max="9227" width="10.140625" style="152" bestFit="1" customWidth="1"/>
    <col min="9228" max="9228" width="9.140625" style="152"/>
    <col min="9229" max="9229" width="10.140625" style="152" bestFit="1" customWidth="1"/>
    <col min="9230" max="9470" width="9.140625" style="152"/>
    <col min="9471" max="9471" width="33.28515625" style="152" customWidth="1"/>
    <col min="9472" max="9473" width="13.85546875" style="152" customWidth="1"/>
    <col min="9474" max="9474" width="15.85546875" style="152" customWidth="1"/>
    <col min="9475" max="9476" width="9.140625" style="152"/>
    <col min="9477" max="9477" width="13.85546875" style="152" bestFit="1" customWidth="1"/>
    <col min="9478" max="9478" width="12.7109375" style="152" bestFit="1" customWidth="1"/>
    <col min="9479" max="9479" width="15.42578125" style="152" bestFit="1" customWidth="1"/>
    <col min="9480" max="9480" width="10.5703125" style="152" bestFit="1" customWidth="1"/>
    <col min="9481" max="9481" width="11.7109375" style="152" customWidth="1"/>
    <col min="9482" max="9482" width="15.42578125" style="152" bestFit="1" customWidth="1"/>
    <col min="9483" max="9483" width="10.140625" style="152" bestFit="1" customWidth="1"/>
    <col min="9484" max="9484" width="9.140625" style="152"/>
    <col min="9485" max="9485" width="10.140625" style="152" bestFit="1" customWidth="1"/>
    <col min="9486" max="9726" width="9.140625" style="152"/>
    <col min="9727" max="9727" width="33.28515625" style="152" customWidth="1"/>
    <col min="9728" max="9729" width="13.85546875" style="152" customWidth="1"/>
    <col min="9730" max="9730" width="15.85546875" style="152" customWidth="1"/>
    <col min="9731" max="9732" width="9.140625" style="152"/>
    <col min="9733" max="9733" width="13.85546875" style="152" bestFit="1" customWidth="1"/>
    <col min="9734" max="9734" width="12.7109375" style="152" bestFit="1" customWidth="1"/>
    <col min="9735" max="9735" width="15.42578125" style="152" bestFit="1" customWidth="1"/>
    <col min="9736" max="9736" width="10.5703125" style="152" bestFit="1" customWidth="1"/>
    <col min="9737" max="9737" width="11.7109375" style="152" customWidth="1"/>
    <col min="9738" max="9738" width="15.42578125" style="152" bestFit="1" customWidth="1"/>
    <col min="9739" max="9739" width="10.140625" style="152" bestFit="1" customWidth="1"/>
    <col min="9740" max="9740" width="9.140625" style="152"/>
    <col min="9741" max="9741" width="10.140625" style="152" bestFit="1" customWidth="1"/>
    <col min="9742" max="9982" width="9.140625" style="152"/>
    <col min="9983" max="9983" width="33.28515625" style="152" customWidth="1"/>
    <col min="9984" max="9985" width="13.85546875" style="152" customWidth="1"/>
    <col min="9986" max="9986" width="15.85546875" style="152" customWidth="1"/>
    <col min="9987" max="9988" width="9.140625" style="152"/>
    <col min="9989" max="9989" width="13.85546875" style="152" bestFit="1" customWidth="1"/>
    <col min="9990" max="9990" width="12.7109375" style="152" bestFit="1" customWidth="1"/>
    <col min="9991" max="9991" width="15.42578125" style="152" bestFit="1" customWidth="1"/>
    <col min="9992" max="9992" width="10.5703125" style="152" bestFit="1" customWidth="1"/>
    <col min="9993" max="9993" width="11.7109375" style="152" customWidth="1"/>
    <col min="9994" max="9994" width="15.42578125" style="152" bestFit="1" customWidth="1"/>
    <col min="9995" max="9995" width="10.140625" style="152" bestFit="1" customWidth="1"/>
    <col min="9996" max="9996" width="9.140625" style="152"/>
    <col min="9997" max="9997" width="10.140625" style="152" bestFit="1" customWidth="1"/>
    <col min="9998" max="10238" width="9.140625" style="152"/>
    <col min="10239" max="10239" width="33.28515625" style="152" customWidth="1"/>
    <col min="10240" max="10241" width="13.85546875" style="152" customWidth="1"/>
    <col min="10242" max="10242" width="15.85546875" style="152" customWidth="1"/>
    <col min="10243" max="10244" width="9.140625" style="152"/>
    <col min="10245" max="10245" width="13.85546875" style="152" bestFit="1" customWidth="1"/>
    <col min="10246" max="10246" width="12.7109375" style="152" bestFit="1" customWidth="1"/>
    <col min="10247" max="10247" width="15.42578125" style="152" bestFit="1" customWidth="1"/>
    <col min="10248" max="10248" width="10.5703125" style="152" bestFit="1" customWidth="1"/>
    <col min="10249" max="10249" width="11.7109375" style="152" customWidth="1"/>
    <col min="10250" max="10250" width="15.42578125" style="152" bestFit="1" customWidth="1"/>
    <col min="10251" max="10251" width="10.140625" style="152" bestFit="1" customWidth="1"/>
    <col min="10252" max="10252" width="9.140625" style="152"/>
    <col min="10253" max="10253" width="10.140625" style="152" bestFit="1" customWidth="1"/>
    <col min="10254" max="10494" width="9.140625" style="152"/>
    <col min="10495" max="10495" width="33.28515625" style="152" customWidth="1"/>
    <col min="10496" max="10497" width="13.85546875" style="152" customWidth="1"/>
    <col min="10498" max="10498" width="15.85546875" style="152" customWidth="1"/>
    <col min="10499" max="10500" width="9.140625" style="152"/>
    <col min="10501" max="10501" width="13.85546875" style="152" bestFit="1" customWidth="1"/>
    <col min="10502" max="10502" width="12.7109375" style="152" bestFit="1" customWidth="1"/>
    <col min="10503" max="10503" width="15.42578125" style="152" bestFit="1" customWidth="1"/>
    <col min="10504" max="10504" width="10.5703125" style="152" bestFit="1" customWidth="1"/>
    <col min="10505" max="10505" width="11.7109375" style="152" customWidth="1"/>
    <col min="10506" max="10506" width="15.42578125" style="152" bestFit="1" customWidth="1"/>
    <col min="10507" max="10507" width="10.140625" style="152" bestFit="1" customWidth="1"/>
    <col min="10508" max="10508" width="9.140625" style="152"/>
    <col min="10509" max="10509" width="10.140625" style="152" bestFit="1" customWidth="1"/>
    <col min="10510" max="10750" width="9.140625" style="152"/>
    <col min="10751" max="10751" width="33.28515625" style="152" customWidth="1"/>
    <col min="10752" max="10753" width="13.85546875" style="152" customWidth="1"/>
    <col min="10754" max="10754" width="15.85546875" style="152" customWidth="1"/>
    <col min="10755" max="10756" width="9.140625" style="152"/>
    <col min="10757" max="10757" width="13.85546875" style="152" bestFit="1" customWidth="1"/>
    <col min="10758" max="10758" width="12.7109375" style="152" bestFit="1" customWidth="1"/>
    <col min="10759" max="10759" width="15.42578125" style="152" bestFit="1" customWidth="1"/>
    <col min="10760" max="10760" width="10.5703125" style="152" bestFit="1" customWidth="1"/>
    <col min="10761" max="10761" width="11.7109375" style="152" customWidth="1"/>
    <col min="10762" max="10762" width="15.42578125" style="152" bestFit="1" customWidth="1"/>
    <col min="10763" max="10763" width="10.140625" style="152" bestFit="1" customWidth="1"/>
    <col min="10764" max="10764" width="9.140625" style="152"/>
    <col min="10765" max="10765" width="10.140625" style="152" bestFit="1" customWidth="1"/>
    <col min="10766" max="11006" width="9.140625" style="152"/>
    <col min="11007" max="11007" width="33.28515625" style="152" customWidth="1"/>
    <col min="11008" max="11009" width="13.85546875" style="152" customWidth="1"/>
    <col min="11010" max="11010" width="15.85546875" style="152" customWidth="1"/>
    <col min="11011" max="11012" width="9.140625" style="152"/>
    <col min="11013" max="11013" width="13.85546875" style="152" bestFit="1" customWidth="1"/>
    <col min="11014" max="11014" width="12.7109375" style="152" bestFit="1" customWidth="1"/>
    <col min="11015" max="11015" width="15.42578125" style="152" bestFit="1" customWidth="1"/>
    <col min="11016" max="11016" width="10.5703125" style="152" bestFit="1" customWidth="1"/>
    <col min="11017" max="11017" width="11.7109375" style="152" customWidth="1"/>
    <col min="11018" max="11018" width="15.42578125" style="152" bestFit="1" customWidth="1"/>
    <col min="11019" max="11019" width="10.140625" style="152" bestFit="1" customWidth="1"/>
    <col min="11020" max="11020" width="9.140625" style="152"/>
    <col min="11021" max="11021" width="10.140625" style="152" bestFit="1" customWidth="1"/>
    <col min="11022" max="11262" width="9.140625" style="152"/>
    <col min="11263" max="11263" width="33.28515625" style="152" customWidth="1"/>
    <col min="11264" max="11265" width="13.85546875" style="152" customWidth="1"/>
    <col min="11266" max="11266" width="15.85546875" style="152" customWidth="1"/>
    <col min="11267" max="11268" width="9.140625" style="152"/>
    <col min="11269" max="11269" width="13.85546875" style="152" bestFit="1" customWidth="1"/>
    <col min="11270" max="11270" width="12.7109375" style="152" bestFit="1" customWidth="1"/>
    <col min="11271" max="11271" width="15.42578125" style="152" bestFit="1" customWidth="1"/>
    <col min="11272" max="11272" width="10.5703125" style="152" bestFit="1" customWidth="1"/>
    <col min="11273" max="11273" width="11.7109375" style="152" customWidth="1"/>
    <col min="11274" max="11274" width="15.42578125" style="152" bestFit="1" customWidth="1"/>
    <col min="11275" max="11275" width="10.140625" style="152" bestFit="1" customWidth="1"/>
    <col min="11276" max="11276" width="9.140625" style="152"/>
    <col min="11277" max="11277" width="10.140625" style="152" bestFit="1" customWidth="1"/>
    <col min="11278" max="11518" width="9.140625" style="152"/>
    <col min="11519" max="11519" width="33.28515625" style="152" customWidth="1"/>
    <col min="11520" max="11521" width="13.85546875" style="152" customWidth="1"/>
    <col min="11522" max="11522" width="15.85546875" style="152" customWidth="1"/>
    <col min="11523" max="11524" width="9.140625" style="152"/>
    <col min="11525" max="11525" width="13.85546875" style="152" bestFit="1" customWidth="1"/>
    <col min="11526" max="11526" width="12.7109375" style="152" bestFit="1" customWidth="1"/>
    <col min="11527" max="11527" width="15.42578125" style="152" bestFit="1" customWidth="1"/>
    <col min="11528" max="11528" width="10.5703125" style="152" bestFit="1" customWidth="1"/>
    <col min="11529" max="11529" width="11.7109375" style="152" customWidth="1"/>
    <col min="11530" max="11530" width="15.42578125" style="152" bestFit="1" customWidth="1"/>
    <col min="11531" max="11531" width="10.140625" style="152" bestFit="1" customWidth="1"/>
    <col min="11532" max="11532" width="9.140625" style="152"/>
    <col min="11533" max="11533" width="10.140625" style="152" bestFit="1" customWidth="1"/>
    <col min="11534" max="11774" width="9.140625" style="152"/>
    <col min="11775" max="11775" width="33.28515625" style="152" customWidth="1"/>
    <col min="11776" max="11777" width="13.85546875" style="152" customWidth="1"/>
    <col min="11778" max="11778" width="15.85546875" style="152" customWidth="1"/>
    <col min="11779" max="11780" width="9.140625" style="152"/>
    <col min="11781" max="11781" width="13.85546875" style="152" bestFit="1" customWidth="1"/>
    <col min="11782" max="11782" width="12.7109375" style="152" bestFit="1" customWidth="1"/>
    <col min="11783" max="11783" width="15.42578125" style="152" bestFit="1" customWidth="1"/>
    <col min="11784" max="11784" width="10.5703125" style="152" bestFit="1" customWidth="1"/>
    <col min="11785" max="11785" width="11.7109375" style="152" customWidth="1"/>
    <col min="11786" max="11786" width="15.42578125" style="152" bestFit="1" customWidth="1"/>
    <col min="11787" max="11787" width="10.140625" style="152" bestFit="1" customWidth="1"/>
    <col min="11788" max="11788" width="9.140625" style="152"/>
    <col min="11789" max="11789" width="10.140625" style="152" bestFit="1" customWidth="1"/>
    <col min="11790" max="12030" width="9.140625" style="152"/>
    <col min="12031" max="12031" width="33.28515625" style="152" customWidth="1"/>
    <col min="12032" max="12033" width="13.85546875" style="152" customWidth="1"/>
    <col min="12034" max="12034" width="15.85546875" style="152" customWidth="1"/>
    <col min="12035" max="12036" width="9.140625" style="152"/>
    <col min="12037" max="12037" width="13.85546875" style="152" bestFit="1" customWidth="1"/>
    <col min="12038" max="12038" width="12.7109375" style="152" bestFit="1" customWidth="1"/>
    <col min="12039" max="12039" width="15.42578125" style="152" bestFit="1" customWidth="1"/>
    <col min="12040" max="12040" width="10.5703125" style="152" bestFit="1" customWidth="1"/>
    <col min="12041" max="12041" width="11.7109375" style="152" customWidth="1"/>
    <col min="12042" max="12042" width="15.42578125" style="152" bestFit="1" customWidth="1"/>
    <col min="12043" max="12043" width="10.140625" style="152" bestFit="1" customWidth="1"/>
    <col min="12044" max="12044" width="9.140625" style="152"/>
    <col min="12045" max="12045" width="10.140625" style="152" bestFit="1" customWidth="1"/>
    <col min="12046" max="12286" width="9.140625" style="152"/>
    <col min="12287" max="12287" width="33.28515625" style="152" customWidth="1"/>
    <col min="12288" max="12289" width="13.85546875" style="152" customWidth="1"/>
    <col min="12290" max="12290" width="15.85546875" style="152" customWidth="1"/>
    <col min="12291" max="12292" width="9.140625" style="152"/>
    <col min="12293" max="12293" width="13.85546875" style="152" bestFit="1" customWidth="1"/>
    <col min="12294" max="12294" width="12.7109375" style="152" bestFit="1" customWidth="1"/>
    <col min="12295" max="12295" width="15.42578125" style="152" bestFit="1" customWidth="1"/>
    <col min="12296" max="12296" width="10.5703125" style="152" bestFit="1" customWidth="1"/>
    <col min="12297" max="12297" width="11.7109375" style="152" customWidth="1"/>
    <col min="12298" max="12298" width="15.42578125" style="152" bestFit="1" customWidth="1"/>
    <col min="12299" max="12299" width="10.140625" style="152" bestFit="1" customWidth="1"/>
    <col min="12300" max="12300" width="9.140625" style="152"/>
    <col min="12301" max="12301" width="10.140625" style="152" bestFit="1" customWidth="1"/>
    <col min="12302" max="12542" width="9.140625" style="152"/>
    <col min="12543" max="12543" width="33.28515625" style="152" customWidth="1"/>
    <col min="12544" max="12545" width="13.85546875" style="152" customWidth="1"/>
    <col min="12546" max="12546" width="15.85546875" style="152" customWidth="1"/>
    <col min="12547" max="12548" width="9.140625" style="152"/>
    <col min="12549" max="12549" width="13.85546875" style="152" bestFit="1" customWidth="1"/>
    <col min="12550" max="12550" width="12.7109375" style="152" bestFit="1" customWidth="1"/>
    <col min="12551" max="12551" width="15.42578125" style="152" bestFit="1" customWidth="1"/>
    <col min="12552" max="12552" width="10.5703125" style="152" bestFit="1" customWidth="1"/>
    <col min="12553" max="12553" width="11.7109375" style="152" customWidth="1"/>
    <col min="12554" max="12554" width="15.42578125" style="152" bestFit="1" customWidth="1"/>
    <col min="12555" max="12555" width="10.140625" style="152" bestFit="1" customWidth="1"/>
    <col min="12556" max="12556" width="9.140625" style="152"/>
    <col min="12557" max="12557" width="10.140625" style="152" bestFit="1" customWidth="1"/>
    <col min="12558" max="12798" width="9.140625" style="152"/>
    <col min="12799" max="12799" width="33.28515625" style="152" customWidth="1"/>
    <col min="12800" max="12801" width="13.85546875" style="152" customWidth="1"/>
    <col min="12802" max="12802" width="15.85546875" style="152" customWidth="1"/>
    <col min="12803" max="12804" width="9.140625" style="152"/>
    <col min="12805" max="12805" width="13.85546875" style="152" bestFit="1" customWidth="1"/>
    <col min="12806" max="12806" width="12.7109375" style="152" bestFit="1" customWidth="1"/>
    <col min="12807" max="12807" width="15.42578125" style="152" bestFit="1" customWidth="1"/>
    <col min="12808" max="12808" width="10.5703125" style="152" bestFit="1" customWidth="1"/>
    <col min="12809" max="12809" width="11.7109375" style="152" customWidth="1"/>
    <col min="12810" max="12810" width="15.42578125" style="152" bestFit="1" customWidth="1"/>
    <col min="12811" max="12811" width="10.140625" style="152" bestFit="1" customWidth="1"/>
    <col min="12812" max="12812" width="9.140625" style="152"/>
    <col min="12813" max="12813" width="10.140625" style="152" bestFit="1" customWidth="1"/>
    <col min="12814" max="13054" width="9.140625" style="152"/>
    <col min="13055" max="13055" width="33.28515625" style="152" customWidth="1"/>
    <col min="13056" max="13057" width="13.85546875" style="152" customWidth="1"/>
    <col min="13058" max="13058" width="15.85546875" style="152" customWidth="1"/>
    <col min="13059" max="13060" width="9.140625" style="152"/>
    <col min="13061" max="13061" width="13.85546875" style="152" bestFit="1" customWidth="1"/>
    <col min="13062" max="13062" width="12.7109375" style="152" bestFit="1" customWidth="1"/>
    <col min="13063" max="13063" width="15.42578125" style="152" bestFit="1" customWidth="1"/>
    <col min="13064" max="13064" width="10.5703125" style="152" bestFit="1" customWidth="1"/>
    <col min="13065" max="13065" width="11.7109375" style="152" customWidth="1"/>
    <col min="13066" max="13066" width="15.42578125" style="152" bestFit="1" customWidth="1"/>
    <col min="13067" max="13067" width="10.140625" style="152" bestFit="1" customWidth="1"/>
    <col min="13068" max="13068" width="9.140625" style="152"/>
    <col min="13069" max="13069" width="10.140625" style="152" bestFit="1" customWidth="1"/>
    <col min="13070" max="13310" width="9.140625" style="152"/>
    <col min="13311" max="13311" width="33.28515625" style="152" customWidth="1"/>
    <col min="13312" max="13313" width="13.85546875" style="152" customWidth="1"/>
    <col min="13314" max="13314" width="15.85546875" style="152" customWidth="1"/>
    <col min="13315" max="13316" width="9.140625" style="152"/>
    <col min="13317" max="13317" width="13.85546875" style="152" bestFit="1" customWidth="1"/>
    <col min="13318" max="13318" width="12.7109375" style="152" bestFit="1" customWidth="1"/>
    <col min="13319" max="13319" width="15.42578125" style="152" bestFit="1" customWidth="1"/>
    <col min="13320" max="13320" width="10.5703125" style="152" bestFit="1" customWidth="1"/>
    <col min="13321" max="13321" width="11.7109375" style="152" customWidth="1"/>
    <col min="13322" max="13322" width="15.42578125" style="152" bestFit="1" customWidth="1"/>
    <col min="13323" max="13323" width="10.140625" style="152" bestFit="1" customWidth="1"/>
    <col min="13324" max="13324" width="9.140625" style="152"/>
    <col min="13325" max="13325" width="10.140625" style="152" bestFit="1" customWidth="1"/>
    <col min="13326" max="13566" width="9.140625" style="152"/>
    <col min="13567" max="13567" width="33.28515625" style="152" customWidth="1"/>
    <col min="13568" max="13569" width="13.85546875" style="152" customWidth="1"/>
    <col min="13570" max="13570" width="15.85546875" style="152" customWidth="1"/>
    <col min="13571" max="13572" width="9.140625" style="152"/>
    <col min="13573" max="13573" width="13.85546875" style="152" bestFit="1" customWidth="1"/>
    <col min="13574" max="13574" width="12.7109375" style="152" bestFit="1" customWidth="1"/>
    <col min="13575" max="13575" width="15.42578125" style="152" bestFit="1" customWidth="1"/>
    <col min="13576" max="13576" width="10.5703125" style="152" bestFit="1" customWidth="1"/>
    <col min="13577" max="13577" width="11.7109375" style="152" customWidth="1"/>
    <col min="13578" max="13578" width="15.42578125" style="152" bestFit="1" customWidth="1"/>
    <col min="13579" max="13579" width="10.140625" style="152" bestFit="1" customWidth="1"/>
    <col min="13580" max="13580" width="9.140625" style="152"/>
    <col min="13581" max="13581" width="10.140625" style="152" bestFit="1" customWidth="1"/>
    <col min="13582" max="13822" width="9.140625" style="152"/>
    <col min="13823" max="13823" width="33.28515625" style="152" customWidth="1"/>
    <col min="13824" max="13825" width="13.85546875" style="152" customWidth="1"/>
    <col min="13826" max="13826" width="15.85546875" style="152" customWidth="1"/>
    <col min="13827" max="13828" width="9.140625" style="152"/>
    <col min="13829" max="13829" width="13.85546875" style="152" bestFit="1" customWidth="1"/>
    <col min="13830" max="13830" width="12.7109375" style="152" bestFit="1" customWidth="1"/>
    <col min="13831" max="13831" width="15.42578125" style="152" bestFit="1" customWidth="1"/>
    <col min="13832" max="13832" width="10.5703125" style="152" bestFit="1" customWidth="1"/>
    <col min="13833" max="13833" width="11.7109375" style="152" customWidth="1"/>
    <col min="13834" max="13834" width="15.42578125" style="152" bestFit="1" customWidth="1"/>
    <col min="13835" max="13835" width="10.140625" style="152" bestFit="1" customWidth="1"/>
    <col min="13836" max="13836" width="9.140625" style="152"/>
    <col min="13837" max="13837" width="10.140625" style="152" bestFit="1" customWidth="1"/>
    <col min="13838" max="14078" width="9.140625" style="152"/>
    <col min="14079" max="14079" width="33.28515625" style="152" customWidth="1"/>
    <col min="14080" max="14081" width="13.85546875" style="152" customWidth="1"/>
    <col min="14082" max="14082" width="15.85546875" style="152" customWidth="1"/>
    <col min="14083" max="14084" width="9.140625" style="152"/>
    <col min="14085" max="14085" width="13.85546875" style="152" bestFit="1" customWidth="1"/>
    <col min="14086" max="14086" width="12.7109375" style="152" bestFit="1" customWidth="1"/>
    <col min="14087" max="14087" width="15.42578125" style="152" bestFit="1" customWidth="1"/>
    <col min="14088" max="14088" width="10.5703125" style="152" bestFit="1" customWidth="1"/>
    <col min="14089" max="14089" width="11.7109375" style="152" customWidth="1"/>
    <col min="14090" max="14090" width="15.42578125" style="152" bestFit="1" customWidth="1"/>
    <col min="14091" max="14091" width="10.140625" style="152" bestFit="1" customWidth="1"/>
    <col min="14092" max="14092" width="9.140625" style="152"/>
    <col min="14093" max="14093" width="10.140625" style="152" bestFit="1" customWidth="1"/>
    <col min="14094" max="14334" width="9.140625" style="152"/>
    <col min="14335" max="14335" width="33.28515625" style="152" customWidth="1"/>
    <col min="14336" max="14337" width="13.85546875" style="152" customWidth="1"/>
    <col min="14338" max="14338" width="15.85546875" style="152" customWidth="1"/>
    <col min="14339" max="14340" width="9.140625" style="152"/>
    <col min="14341" max="14341" width="13.85546875" style="152" bestFit="1" customWidth="1"/>
    <col min="14342" max="14342" width="12.7109375" style="152" bestFit="1" customWidth="1"/>
    <col min="14343" max="14343" width="15.42578125" style="152" bestFit="1" customWidth="1"/>
    <col min="14344" max="14344" width="10.5703125" style="152" bestFit="1" customWidth="1"/>
    <col min="14345" max="14345" width="11.7109375" style="152" customWidth="1"/>
    <col min="14346" max="14346" width="15.42578125" style="152" bestFit="1" customWidth="1"/>
    <col min="14347" max="14347" width="10.140625" style="152" bestFit="1" customWidth="1"/>
    <col min="14348" max="14348" width="9.140625" style="152"/>
    <col min="14349" max="14349" width="10.140625" style="152" bestFit="1" customWidth="1"/>
    <col min="14350" max="14590" width="9.140625" style="152"/>
    <col min="14591" max="14591" width="33.28515625" style="152" customWidth="1"/>
    <col min="14592" max="14593" width="13.85546875" style="152" customWidth="1"/>
    <col min="14594" max="14594" width="15.85546875" style="152" customWidth="1"/>
    <col min="14595" max="14596" width="9.140625" style="152"/>
    <col min="14597" max="14597" width="13.85546875" style="152" bestFit="1" customWidth="1"/>
    <col min="14598" max="14598" width="12.7109375" style="152" bestFit="1" customWidth="1"/>
    <col min="14599" max="14599" width="15.42578125" style="152" bestFit="1" customWidth="1"/>
    <col min="14600" max="14600" width="10.5703125" style="152" bestFit="1" customWidth="1"/>
    <col min="14601" max="14601" width="11.7109375" style="152" customWidth="1"/>
    <col min="14602" max="14602" width="15.42578125" style="152" bestFit="1" customWidth="1"/>
    <col min="14603" max="14603" width="10.140625" style="152" bestFit="1" customWidth="1"/>
    <col min="14604" max="14604" width="9.140625" style="152"/>
    <col min="14605" max="14605" width="10.140625" style="152" bestFit="1" customWidth="1"/>
    <col min="14606" max="14846" width="9.140625" style="152"/>
    <col min="14847" max="14847" width="33.28515625" style="152" customWidth="1"/>
    <col min="14848" max="14849" width="13.85546875" style="152" customWidth="1"/>
    <col min="14850" max="14850" width="15.85546875" style="152" customWidth="1"/>
    <col min="14851" max="14852" width="9.140625" style="152"/>
    <col min="14853" max="14853" width="13.85546875" style="152" bestFit="1" customWidth="1"/>
    <col min="14854" max="14854" width="12.7109375" style="152" bestFit="1" customWidth="1"/>
    <col min="14855" max="14855" width="15.42578125" style="152" bestFit="1" customWidth="1"/>
    <col min="14856" max="14856" width="10.5703125" style="152" bestFit="1" customWidth="1"/>
    <col min="14857" max="14857" width="11.7109375" style="152" customWidth="1"/>
    <col min="14858" max="14858" width="15.42578125" style="152" bestFit="1" customWidth="1"/>
    <col min="14859" max="14859" width="10.140625" style="152" bestFit="1" customWidth="1"/>
    <col min="14860" max="14860" width="9.140625" style="152"/>
    <col min="14861" max="14861" width="10.140625" style="152" bestFit="1" customWidth="1"/>
    <col min="14862" max="15102" width="9.140625" style="152"/>
    <col min="15103" max="15103" width="33.28515625" style="152" customWidth="1"/>
    <col min="15104" max="15105" width="13.85546875" style="152" customWidth="1"/>
    <col min="15106" max="15106" width="15.85546875" style="152" customWidth="1"/>
    <col min="15107" max="15108" width="9.140625" style="152"/>
    <col min="15109" max="15109" width="13.85546875" style="152" bestFit="1" customWidth="1"/>
    <col min="15110" max="15110" width="12.7109375" style="152" bestFit="1" customWidth="1"/>
    <col min="15111" max="15111" width="15.42578125" style="152" bestFit="1" customWidth="1"/>
    <col min="15112" max="15112" width="10.5703125" style="152" bestFit="1" customWidth="1"/>
    <col min="15113" max="15113" width="11.7109375" style="152" customWidth="1"/>
    <col min="15114" max="15114" width="15.42578125" style="152" bestFit="1" customWidth="1"/>
    <col min="15115" max="15115" width="10.140625" style="152" bestFit="1" customWidth="1"/>
    <col min="15116" max="15116" width="9.140625" style="152"/>
    <col min="15117" max="15117" width="10.140625" style="152" bestFit="1" customWidth="1"/>
    <col min="15118" max="15358" width="9.140625" style="152"/>
    <col min="15359" max="15359" width="33.28515625" style="152" customWidth="1"/>
    <col min="15360" max="15361" width="13.85546875" style="152" customWidth="1"/>
    <col min="15362" max="15362" width="15.85546875" style="152" customWidth="1"/>
    <col min="15363" max="15364" width="9.140625" style="152"/>
    <col min="15365" max="15365" width="13.85546875" style="152" bestFit="1" customWidth="1"/>
    <col min="15366" max="15366" width="12.7109375" style="152" bestFit="1" customWidth="1"/>
    <col min="15367" max="15367" width="15.42578125" style="152" bestFit="1" customWidth="1"/>
    <col min="15368" max="15368" width="10.5703125" style="152" bestFit="1" customWidth="1"/>
    <col min="15369" max="15369" width="11.7109375" style="152" customWidth="1"/>
    <col min="15370" max="15370" width="15.42578125" style="152" bestFit="1" customWidth="1"/>
    <col min="15371" max="15371" width="10.140625" style="152" bestFit="1" customWidth="1"/>
    <col min="15372" max="15372" width="9.140625" style="152"/>
    <col min="15373" max="15373" width="10.140625" style="152" bestFit="1" customWidth="1"/>
    <col min="15374" max="15614" width="9.140625" style="152"/>
    <col min="15615" max="15615" width="33.28515625" style="152" customWidth="1"/>
    <col min="15616" max="15617" width="13.85546875" style="152" customWidth="1"/>
    <col min="15618" max="15618" width="15.85546875" style="152" customWidth="1"/>
    <col min="15619" max="15620" width="9.140625" style="152"/>
    <col min="15621" max="15621" width="13.85546875" style="152" bestFit="1" customWidth="1"/>
    <col min="15622" max="15622" width="12.7109375" style="152" bestFit="1" customWidth="1"/>
    <col min="15623" max="15623" width="15.42578125" style="152" bestFit="1" customWidth="1"/>
    <col min="15624" max="15624" width="10.5703125" style="152" bestFit="1" customWidth="1"/>
    <col min="15625" max="15625" width="11.7109375" style="152" customWidth="1"/>
    <col min="15626" max="15626" width="15.42578125" style="152" bestFit="1" customWidth="1"/>
    <col min="15627" max="15627" width="10.140625" style="152" bestFit="1" customWidth="1"/>
    <col min="15628" max="15628" width="9.140625" style="152"/>
    <col min="15629" max="15629" width="10.140625" style="152" bestFit="1" customWidth="1"/>
    <col min="15630" max="15870" width="9.140625" style="152"/>
    <col min="15871" max="15871" width="33.28515625" style="152" customWidth="1"/>
    <col min="15872" max="15873" width="13.85546875" style="152" customWidth="1"/>
    <col min="15874" max="15874" width="15.85546875" style="152" customWidth="1"/>
    <col min="15875" max="15876" width="9.140625" style="152"/>
    <col min="15877" max="15877" width="13.85546875" style="152" bestFit="1" customWidth="1"/>
    <col min="15878" max="15878" width="12.7109375" style="152" bestFit="1" customWidth="1"/>
    <col min="15879" max="15879" width="15.42578125" style="152" bestFit="1" customWidth="1"/>
    <col min="15880" max="15880" width="10.5703125" style="152" bestFit="1" customWidth="1"/>
    <col min="15881" max="15881" width="11.7109375" style="152" customWidth="1"/>
    <col min="15882" max="15882" width="15.42578125" style="152" bestFit="1" customWidth="1"/>
    <col min="15883" max="15883" width="10.140625" style="152" bestFit="1" customWidth="1"/>
    <col min="15884" max="15884" width="9.140625" style="152"/>
    <col min="15885" max="15885" width="10.140625" style="152" bestFit="1" customWidth="1"/>
    <col min="15886" max="16126" width="9.140625" style="152"/>
    <col min="16127" max="16127" width="33.28515625" style="152" customWidth="1"/>
    <col min="16128" max="16129" width="13.85546875" style="152" customWidth="1"/>
    <col min="16130" max="16130" width="15.85546875" style="152" customWidth="1"/>
    <col min="16131" max="16132" width="9.140625" style="152"/>
    <col min="16133" max="16133" width="13.85546875" style="152" bestFit="1" customWidth="1"/>
    <col min="16134" max="16134" width="12.7109375" style="152" bestFit="1" customWidth="1"/>
    <col min="16135" max="16135" width="15.42578125" style="152" bestFit="1" customWidth="1"/>
    <col min="16136" max="16136" width="10.5703125" style="152" bestFit="1" customWidth="1"/>
    <col min="16137" max="16137" width="11.7109375" style="152" customWidth="1"/>
    <col min="16138" max="16138" width="15.42578125" style="152" bestFit="1" customWidth="1"/>
    <col min="16139" max="16139" width="10.140625" style="152" bestFit="1" customWidth="1"/>
    <col min="16140" max="16140" width="9.140625" style="152"/>
    <col min="16141" max="16141" width="10.140625" style="152" bestFit="1" customWidth="1"/>
    <col min="16142" max="16384" width="9.140625" style="152"/>
  </cols>
  <sheetData>
    <row r="1" spans="1:20" ht="33.75" customHeight="1" thickBot="1" x14ac:dyDescent="0.3">
      <c r="A1" s="151" t="s">
        <v>262</v>
      </c>
      <c r="B1" s="151"/>
    </row>
    <row r="2" spans="1:20" ht="33.75" customHeight="1" thickBot="1" x14ac:dyDescent="0.3">
      <c r="A2" s="167"/>
      <c r="B2" s="168" t="s">
        <v>235</v>
      </c>
    </row>
    <row r="3" spans="1:20" ht="15.75" x14ac:dyDescent="0.25">
      <c r="A3" s="154" t="s">
        <v>236</v>
      </c>
      <c r="B3" s="169">
        <v>2023</v>
      </c>
    </row>
    <row r="4" spans="1:20" ht="16.5" thickBot="1" x14ac:dyDescent="0.3">
      <c r="A4" s="155"/>
      <c r="B4" s="170" t="s">
        <v>237</v>
      </c>
    </row>
    <row r="5" spans="1:20" ht="19.5" thickBot="1" x14ac:dyDescent="0.3">
      <c r="A5" s="156" t="s">
        <v>238</v>
      </c>
      <c r="B5" s="171">
        <f>B6+B11</f>
        <v>14255532</v>
      </c>
      <c r="E5" s="153"/>
      <c r="K5" s="152"/>
      <c r="L5" s="152"/>
      <c r="M5" s="152"/>
      <c r="N5" s="152"/>
      <c r="O5" s="152"/>
      <c r="P5" s="152"/>
      <c r="Q5" s="152"/>
      <c r="R5" s="152"/>
      <c r="S5" s="152"/>
      <c r="T5" s="152"/>
    </row>
    <row r="6" spans="1:20" ht="18.75" x14ac:dyDescent="0.25">
      <c r="A6" s="157" t="s">
        <v>239</v>
      </c>
      <c r="B6" s="172">
        <f>SUM(B7:B8)</f>
        <v>7426000</v>
      </c>
      <c r="E6" s="153"/>
      <c r="K6" s="152"/>
      <c r="L6" s="152"/>
      <c r="M6" s="152"/>
      <c r="N6" s="152"/>
      <c r="O6" s="152"/>
      <c r="P6" s="152"/>
      <c r="Q6" s="152"/>
      <c r="R6" s="152"/>
      <c r="S6" s="152"/>
      <c r="T6" s="152"/>
    </row>
    <row r="7" spans="1:20" ht="15.75" x14ac:dyDescent="0.25">
      <c r="A7" s="158" t="s">
        <v>240</v>
      </c>
      <c r="B7" s="173">
        <f>B15+B21+B30+B35+B42+B47+B52</f>
        <v>2457845</v>
      </c>
      <c r="E7" s="153"/>
      <c r="K7" s="152"/>
      <c r="L7" s="152"/>
      <c r="M7" s="152"/>
      <c r="N7" s="152"/>
      <c r="O7" s="152"/>
      <c r="P7" s="152"/>
      <c r="Q7" s="152"/>
      <c r="R7" s="152"/>
      <c r="S7" s="152"/>
      <c r="T7" s="152"/>
    </row>
    <row r="8" spans="1:20" ht="15.75" x14ac:dyDescent="0.25">
      <c r="A8" s="158" t="s">
        <v>241</v>
      </c>
      <c r="B8" s="173">
        <f>B16+B17+B22+B31+B36+B37+B38+B43+B48+B53</f>
        <v>4968155</v>
      </c>
      <c r="E8" s="153"/>
      <c r="K8" s="152"/>
      <c r="L8" s="152"/>
      <c r="M8" s="152"/>
      <c r="N8" s="152"/>
      <c r="O8" s="152"/>
      <c r="P8" s="152"/>
      <c r="Q8" s="152"/>
      <c r="R8" s="152"/>
      <c r="S8" s="152"/>
      <c r="T8" s="152"/>
    </row>
    <row r="9" spans="1:20" ht="15.75" x14ac:dyDescent="0.25">
      <c r="A9" s="159" t="s">
        <v>242</v>
      </c>
      <c r="B9" s="174">
        <f>B37</f>
        <v>1985130</v>
      </c>
      <c r="E9" s="153"/>
      <c r="K9" s="152"/>
      <c r="L9" s="152"/>
      <c r="M9" s="152"/>
      <c r="N9" s="152"/>
      <c r="O9" s="152"/>
      <c r="P9" s="152"/>
      <c r="Q9" s="152"/>
      <c r="R9" s="152"/>
      <c r="S9" s="152"/>
      <c r="T9" s="152"/>
    </row>
    <row r="10" spans="1:20" ht="15.75" x14ac:dyDescent="0.25">
      <c r="A10" s="159" t="s">
        <v>243</v>
      </c>
      <c r="B10" s="174">
        <f>B38</f>
        <v>1328000</v>
      </c>
      <c r="E10" s="153"/>
      <c r="K10" s="152"/>
      <c r="L10" s="152"/>
      <c r="M10" s="152"/>
      <c r="N10" s="152"/>
      <c r="O10" s="152"/>
      <c r="P10" s="152"/>
      <c r="Q10" s="152"/>
      <c r="R10" s="152"/>
      <c r="S10" s="152"/>
      <c r="T10" s="152"/>
    </row>
    <row r="11" spans="1:20" ht="18.75" x14ac:dyDescent="0.25">
      <c r="A11" s="157" t="s">
        <v>244</v>
      </c>
      <c r="B11" s="172">
        <f>B12+B13</f>
        <v>6829532</v>
      </c>
      <c r="E11" s="153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</row>
    <row r="12" spans="1:20" ht="15.75" x14ac:dyDescent="0.25">
      <c r="A12" s="158" t="s">
        <v>245</v>
      </c>
      <c r="B12" s="173">
        <f>B18+B27+B32+B39+B44+B49+B54</f>
        <v>3169272</v>
      </c>
      <c r="E12" s="153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</row>
    <row r="13" spans="1:20" ht="15.75" x14ac:dyDescent="0.25">
      <c r="A13" s="158" t="s">
        <v>246</v>
      </c>
      <c r="B13" s="173">
        <f>B19+B28+B33+B40+B45+B50+B55</f>
        <v>3660260</v>
      </c>
      <c r="E13" s="153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</row>
    <row r="14" spans="1:20" ht="31.5" x14ac:dyDescent="0.25">
      <c r="A14" s="160" t="s">
        <v>247</v>
      </c>
      <c r="B14" s="175">
        <f>SUM(B15:B19)</f>
        <v>409400</v>
      </c>
      <c r="E14" s="153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</row>
    <row r="15" spans="1:20" ht="15.75" x14ac:dyDescent="0.25">
      <c r="A15" s="161" t="s">
        <v>240</v>
      </c>
      <c r="B15" s="176">
        <v>261300</v>
      </c>
      <c r="E15" s="153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</row>
    <row r="16" spans="1:20" ht="31.5" x14ac:dyDescent="0.25">
      <c r="A16" s="161" t="s">
        <v>248</v>
      </c>
      <c r="B16" s="176">
        <v>101100</v>
      </c>
      <c r="E16" s="153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</row>
    <row r="17" spans="1:20" ht="15.75" x14ac:dyDescent="0.25">
      <c r="A17" s="161" t="s">
        <v>249</v>
      </c>
      <c r="B17" s="176">
        <v>40000</v>
      </c>
      <c r="E17" s="153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</row>
    <row r="18" spans="1:20" ht="15.75" x14ac:dyDescent="0.25">
      <c r="A18" s="162" t="s">
        <v>245</v>
      </c>
      <c r="B18" s="176">
        <v>7000</v>
      </c>
      <c r="E18" s="153"/>
      <c r="K18" s="152"/>
      <c r="L18" s="152"/>
      <c r="M18" s="152"/>
      <c r="N18" s="152"/>
      <c r="O18" s="152"/>
      <c r="P18" s="152"/>
      <c r="Q18" s="152"/>
      <c r="R18" s="152"/>
      <c r="S18" s="152"/>
      <c r="T18" s="152"/>
    </row>
    <row r="19" spans="1:20" ht="15.75" x14ac:dyDescent="0.25">
      <c r="A19" s="161" t="s">
        <v>246</v>
      </c>
      <c r="B19" s="176">
        <v>0</v>
      </c>
      <c r="E19" s="153"/>
      <c r="K19" s="152"/>
      <c r="L19" s="152"/>
      <c r="M19" s="152"/>
      <c r="N19" s="152"/>
      <c r="O19" s="152"/>
      <c r="P19" s="152"/>
      <c r="Q19" s="152"/>
      <c r="R19" s="152"/>
      <c r="S19" s="152"/>
      <c r="T19" s="152"/>
    </row>
    <row r="20" spans="1:20" ht="31.5" x14ac:dyDescent="0.25">
      <c r="A20" s="160" t="s">
        <v>250</v>
      </c>
      <c r="B20" s="175">
        <f>B21+B22+B27+B28</f>
        <v>2160038</v>
      </c>
      <c r="E20" s="153"/>
      <c r="K20" s="152"/>
      <c r="L20" s="152"/>
      <c r="M20" s="152"/>
      <c r="N20" s="152"/>
      <c r="O20" s="152"/>
      <c r="P20" s="152"/>
      <c r="Q20" s="152"/>
      <c r="R20" s="152"/>
      <c r="S20" s="152"/>
      <c r="T20" s="152"/>
    </row>
    <row r="21" spans="1:20" ht="15.75" x14ac:dyDescent="0.25">
      <c r="A21" s="161" t="s">
        <v>240</v>
      </c>
      <c r="B21" s="176">
        <v>1210289</v>
      </c>
    </row>
    <row r="22" spans="1:20" ht="15.75" x14ac:dyDescent="0.25">
      <c r="A22" s="163" t="s">
        <v>251</v>
      </c>
      <c r="B22" s="174">
        <f>B23+B24+B25+B26</f>
        <v>512811</v>
      </c>
    </row>
    <row r="23" spans="1:20" ht="15.75" x14ac:dyDescent="0.25">
      <c r="A23" s="164" t="s">
        <v>252</v>
      </c>
      <c r="B23" s="177">
        <v>143473</v>
      </c>
    </row>
    <row r="24" spans="1:20" ht="15.75" x14ac:dyDescent="0.25">
      <c r="A24" s="164" t="s">
        <v>20</v>
      </c>
      <c r="B24" s="178">
        <v>150500</v>
      </c>
    </row>
    <row r="25" spans="1:20" ht="15.75" x14ac:dyDescent="0.25">
      <c r="A25" s="164" t="s">
        <v>253</v>
      </c>
      <c r="B25" s="177">
        <v>77827</v>
      </c>
    </row>
    <row r="26" spans="1:20" ht="31.5" x14ac:dyDescent="0.25">
      <c r="A26" s="164" t="s">
        <v>254</v>
      </c>
      <c r="B26" s="178">
        <v>141011</v>
      </c>
    </row>
    <row r="27" spans="1:20" ht="15.75" x14ac:dyDescent="0.25">
      <c r="A27" s="162" t="s">
        <v>245</v>
      </c>
      <c r="B27" s="176">
        <v>275409</v>
      </c>
    </row>
    <row r="28" spans="1:20" ht="15.75" x14ac:dyDescent="0.25">
      <c r="A28" s="161" t="s">
        <v>246</v>
      </c>
      <c r="B28" s="176">
        <v>161529</v>
      </c>
    </row>
    <row r="29" spans="1:20" ht="15.75" x14ac:dyDescent="0.25">
      <c r="A29" s="160" t="s">
        <v>255</v>
      </c>
      <c r="B29" s="175">
        <f>SUM(B30:B33)</f>
        <v>2071000</v>
      </c>
    </row>
    <row r="30" spans="1:20" ht="15.75" x14ac:dyDescent="0.25">
      <c r="A30" s="161" t="s">
        <v>240</v>
      </c>
      <c r="B30" s="176">
        <v>274600</v>
      </c>
    </row>
    <row r="31" spans="1:20" ht="15.75" x14ac:dyDescent="0.25">
      <c r="A31" s="161" t="s">
        <v>256</v>
      </c>
      <c r="B31" s="176">
        <v>631400</v>
      </c>
    </row>
    <row r="32" spans="1:20" ht="15.75" x14ac:dyDescent="0.25">
      <c r="A32" s="162" t="s">
        <v>245</v>
      </c>
      <c r="B32" s="176">
        <v>1165000</v>
      </c>
    </row>
    <row r="33" spans="1:2" ht="15.75" x14ac:dyDescent="0.25">
      <c r="A33" s="161" t="s">
        <v>246</v>
      </c>
      <c r="B33" s="176">
        <v>0</v>
      </c>
    </row>
    <row r="34" spans="1:2" ht="15.75" x14ac:dyDescent="0.25">
      <c r="A34" s="160" t="s">
        <v>257</v>
      </c>
      <c r="B34" s="175">
        <f>SUM(B35:B40)</f>
        <v>8694371</v>
      </c>
    </row>
    <row r="35" spans="1:2" ht="15.75" x14ac:dyDescent="0.25">
      <c r="A35" s="161" t="s">
        <v>240</v>
      </c>
      <c r="B35" s="176">
        <v>239156</v>
      </c>
    </row>
    <row r="36" spans="1:2" ht="15.75" x14ac:dyDescent="0.25">
      <c r="A36" s="161" t="s">
        <v>256</v>
      </c>
      <c r="B36" s="179">
        <v>210914</v>
      </c>
    </row>
    <row r="37" spans="1:2" ht="15.75" x14ac:dyDescent="0.25">
      <c r="A37" s="163" t="s">
        <v>242</v>
      </c>
      <c r="B37" s="179">
        <v>1985130</v>
      </c>
    </row>
    <row r="38" spans="1:2" ht="15.75" x14ac:dyDescent="0.25">
      <c r="A38" s="163" t="s">
        <v>243</v>
      </c>
      <c r="B38" s="179">
        <v>1328000</v>
      </c>
    </row>
    <row r="39" spans="1:2" ht="15.75" x14ac:dyDescent="0.25">
      <c r="A39" s="162" t="s">
        <v>245</v>
      </c>
      <c r="B39" s="176">
        <v>1601863</v>
      </c>
    </row>
    <row r="40" spans="1:2" ht="15.75" x14ac:dyDescent="0.25">
      <c r="A40" s="161" t="s">
        <v>246</v>
      </c>
      <c r="B40" s="176">
        <v>3329308</v>
      </c>
    </row>
    <row r="41" spans="1:2" ht="31.5" x14ac:dyDescent="0.25">
      <c r="A41" s="160" t="s">
        <v>258</v>
      </c>
      <c r="B41" s="175">
        <f>SUM(B42:B45)</f>
        <v>492500</v>
      </c>
    </row>
    <row r="42" spans="1:2" ht="15.75" x14ac:dyDescent="0.25">
      <c r="A42" s="161" t="s">
        <v>240</v>
      </c>
      <c r="B42" s="176">
        <v>391000</v>
      </c>
    </row>
    <row r="43" spans="1:2" ht="15.75" x14ac:dyDescent="0.25">
      <c r="A43" s="161" t="s">
        <v>256</v>
      </c>
      <c r="B43" s="176">
        <v>81500</v>
      </c>
    </row>
    <row r="44" spans="1:2" ht="15.75" x14ac:dyDescent="0.25">
      <c r="A44" s="162" t="s">
        <v>245</v>
      </c>
      <c r="B44" s="176">
        <v>20000</v>
      </c>
    </row>
    <row r="45" spans="1:2" ht="15.75" x14ac:dyDescent="0.25">
      <c r="A45" s="161" t="s">
        <v>246</v>
      </c>
      <c r="B45" s="176">
        <v>0</v>
      </c>
    </row>
    <row r="46" spans="1:2" ht="31.5" x14ac:dyDescent="0.25">
      <c r="A46" s="160" t="s">
        <v>259</v>
      </c>
      <c r="B46" s="175">
        <f>SUM(B47:B50)</f>
        <v>25000</v>
      </c>
    </row>
    <row r="47" spans="1:2" ht="15.75" x14ac:dyDescent="0.25">
      <c r="A47" s="165" t="s">
        <v>240</v>
      </c>
      <c r="B47" s="176">
        <v>0</v>
      </c>
    </row>
    <row r="48" spans="1:2" ht="15.75" x14ac:dyDescent="0.25">
      <c r="A48" s="161" t="s">
        <v>256</v>
      </c>
      <c r="B48" s="176">
        <v>25000</v>
      </c>
    </row>
    <row r="49" spans="1:2" ht="15.75" x14ac:dyDescent="0.25">
      <c r="A49" s="162" t="s">
        <v>245</v>
      </c>
      <c r="B49" s="176">
        <v>0</v>
      </c>
    </row>
    <row r="50" spans="1:2" ht="15.75" x14ac:dyDescent="0.25">
      <c r="A50" s="161" t="s">
        <v>246</v>
      </c>
      <c r="B50" s="176">
        <v>0</v>
      </c>
    </row>
    <row r="51" spans="1:2" ht="15.75" x14ac:dyDescent="0.25">
      <c r="A51" s="160" t="s">
        <v>260</v>
      </c>
      <c r="B51" s="175">
        <f>SUM(B52:B55)</f>
        <v>403223</v>
      </c>
    </row>
    <row r="52" spans="1:2" ht="31.5" x14ac:dyDescent="0.25">
      <c r="A52" s="161" t="s">
        <v>261</v>
      </c>
      <c r="B52" s="176">
        <v>81500</v>
      </c>
    </row>
    <row r="53" spans="1:2" ht="15.75" x14ac:dyDescent="0.25">
      <c r="A53" s="161" t="s">
        <v>256</v>
      </c>
      <c r="B53" s="176">
        <v>52300</v>
      </c>
    </row>
    <row r="54" spans="1:2" ht="15.75" x14ac:dyDescent="0.25">
      <c r="A54" s="162" t="s">
        <v>245</v>
      </c>
      <c r="B54" s="176">
        <v>100000</v>
      </c>
    </row>
    <row r="55" spans="1:2" ht="16.5" thickBot="1" x14ac:dyDescent="0.3">
      <c r="A55" s="166" t="s">
        <v>246</v>
      </c>
      <c r="B55" s="180">
        <v>169423</v>
      </c>
    </row>
  </sheetData>
  <autoFilter ref="A1:G271" xr:uid="{00000000-0009-0000-0000-000001000000}"/>
  <mergeCells count="2">
    <mergeCell ref="A1:B1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Investime 2023-2025 fillestar</vt:lpstr>
      <vt:lpstr>shpenzime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Drilona Shehi</dc:creator>
  <cp:lastModifiedBy>Entela Kola</cp:lastModifiedBy>
  <dcterms:created xsi:type="dcterms:W3CDTF">2023-02-20T12:10:55Z</dcterms:created>
  <dcterms:modified xsi:type="dcterms:W3CDTF">2024-09-23T15:14:29Z</dcterms:modified>
</cp:coreProperties>
</file>